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1" firstSheet="6" activeTab="11"/>
  </bookViews>
  <sheets>
    <sheet name="1 источники 15 " sheetId="1" r:id="rId1"/>
    <sheet name="2 Объем доходов" sheetId="2" r:id="rId2"/>
    <sheet name="3 админ доходов" sheetId="3" r:id="rId3"/>
    <sheet name="4 админ. источников" sheetId="4" r:id="rId4"/>
    <sheet name="5 расх раз. подр14" sheetId="5" r:id="rId5"/>
    <sheet name="6 расх.по целевым 15 " sheetId="6" r:id="rId6"/>
    <sheet name="7 расх.ведом 15 " sheetId="7" r:id="rId7"/>
    <sheet name="9 источники 16-17" sheetId="8" r:id="rId8"/>
    <sheet name="10 объем дох 16-17 " sheetId="9" r:id="rId9"/>
    <sheet name="11 расходы 16-17" sheetId="10" r:id="rId10"/>
    <sheet name="12 расх.по целевым 16-17 " sheetId="11" r:id="rId11"/>
    <sheet name="13ведомств 16-17" sheetId="12" r:id="rId12"/>
  </sheets>
  <definedNames/>
  <calcPr fullCalcOnLoad="1"/>
</workbook>
</file>

<file path=xl/sharedStrings.xml><?xml version="1.0" encoding="utf-8"?>
<sst xmlns="http://schemas.openxmlformats.org/spreadsheetml/2006/main" count="1892" uniqueCount="337">
  <si>
    <t>Приложение 1</t>
  </si>
  <si>
    <t xml:space="preserve">к решению Совета </t>
  </si>
  <si>
    <t>сельского поселения Девятинское</t>
  </si>
  <si>
    <t xml:space="preserve">Код бюджетной классификации </t>
  </si>
  <si>
    <t xml:space="preserve"> 1 00 00000 00 0000 000</t>
  </si>
  <si>
    <t>Налоговые и неналоговые доходы</t>
  </si>
  <si>
    <t xml:space="preserve"> 2 00 00000 00 0000 000</t>
  </si>
  <si>
    <t xml:space="preserve">Безвозмездные поступления 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</si>
  <si>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</si>
  <si>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</si>
  <si>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20200000 00 0000 001</t>
  </si>
  <si>
    <t>Дотации бюджетам субъектов Российской Федерации и муниципальных образований</t>
  </si>
  <si>
    <t xml:space="preserve"> 20200000 00 0000 002</t>
  </si>
  <si>
    <t xml:space="preserve">Дотаций бюджетам поселений на выравнивание бюджетной обеспеченности из регионального фонда финансовой поддержки поселений    </t>
  </si>
  <si>
    <t>Дотации бюджетам субъектов  Российской Федерации и муниципальных образований</t>
  </si>
  <si>
    <t xml:space="preserve"> 20202000 00 0000 000</t>
  </si>
  <si>
    <t xml:space="preserve">Субсидий бюджетам городских округов и поселений на организацию ритуальных услуг и содержание мест захоронения участников (инвалидов)  Великой Отечественной войны 1941-1945 годов </t>
  </si>
  <si>
    <t>Всего доходов</t>
  </si>
  <si>
    <t>1 11 05035 10 0000 120</t>
  </si>
  <si>
    <t>1 11 07015 10 0000 120</t>
  </si>
  <si>
    <t>1 13 02065 10 0000 130</t>
  </si>
  <si>
    <t>Доходы, поступающие в порядке возмещения расходов, понесенных в связи с эксплуатацией  имущества поселений</t>
  </si>
  <si>
    <t>1 13 02995 10 0000 130</t>
  </si>
  <si>
    <t>1 13 01995 10 0000 130</t>
  </si>
  <si>
    <t>Доходы от продажи квартир, находящихся в собственности поселений</t>
  </si>
  <si>
    <t>1 17 01050 10 0000 180</t>
  </si>
  <si>
    <t>Код бюджетной классификации Российской Федерации</t>
  </si>
  <si>
    <t>Администрация сельского поселения Девятинское</t>
  </si>
  <si>
    <t>1 11 01050 10 0000 120</t>
  </si>
  <si>
    <t>Доходы в виде прибыли, приходящей на доли в уставных (складочных) капиталах хозяйственных товариществ и обществ, или дивидендов по акциям, принадлежащим поселениям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</si>
  <si>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земельных участков муниципальных автономных учреждений)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</si>
  <si>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  </t>
  </si>
  <si>
    <t>1 11 08050 10 0000 120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</si>
  <si>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</si>
  <si>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</si>
  <si>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1 14 01050 10 0000 410</t>
  </si>
  <si>
    <t>1 14 02052 10 0000 410</t>
  </si>
  <si>
    <t>1 14 02052 10 0000 440</t>
  </si>
  <si>
    <t>1 14 02053 10 0000 410</t>
  </si>
  <si>
    <t>1 14 02053 10 0000 440</t>
  </si>
  <si>
    <t>1 14 04050 10 0000 420</t>
  </si>
  <si>
    <t xml:space="preserve">Доходы от продажи нематериальных активов, находящихся в собственности поселений </t>
  </si>
  <si>
    <t xml:space="preserve">1 17 05050 10 0000 180 </t>
  </si>
  <si>
    <t>2 07 05030 10 0000 180</t>
  </si>
  <si>
    <t>2 08 05000 10 0000 180</t>
  </si>
  <si>
    <t>Приложение 4</t>
  </si>
  <si>
    <t>к решению Совета</t>
  </si>
  <si>
    <t>Наименование</t>
  </si>
  <si>
    <t>01 05 0201 10 0000 610</t>
  </si>
  <si>
    <t>Раздел</t>
  </si>
  <si>
    <t>Подраздел</t>
  </si>
  <si>
    <t>Общегосударственные вопросы</t>
  </si>
  <si>
    <t>01</t>
  </si>
  <si>
    <t>Функционирование законодательных (представительных) органов местного самоуправления</t>
  </si>
  <si>
    <t>03</t>
  </si>
  <si>
    <t>Функционирование  высшего должностного лица субъекта Российской Федерации и муниципального образования</t>
  </si>
  <si>
    <t>02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</si>
  <si>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</si>
  <si>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</si>
  <si>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</si>
  <si>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</si>
  <si>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</si>
  <si>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</si>
  <si>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</si>
  <si>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</si>
  <si>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</si>
  <si>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</si>
  <si>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</si>
  <si>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</si>
  <si>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</si>
  <si>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</si>
  <si>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Благоустройство</t>
  </si>
  <si>
    <t>Физическая культура и спорт</t>
  </si>
  <si>
    <t>Физическая культура</t>
  </si>
  <si>
    <t>Социальная политика</t>
  </si>
  <si>
    <t>Пенсионное обеспечение</t>
  </si>
  <si>
    <t>Итого расходов</t>
  </si>
  <si>
    <t>Приложение 9</t>
  </si>
  <si>
    <t>(тыс.рублей)</t>
  </si>
  <si>
    <t xml:space="preserve">Сумма </t>
  </si>
  <si>
    <t>Иные межбюджетные трансферты</t>
  </si>
  <si>
    <t>Приложение 10</t>
  </si>
  <si>
    <t>835 01 05 00 00 00 0000 000</t>
  </si>
  <si>
    <t>835 01 05 02 01 10 0000 610</t>
  </si>
  <si>
    <t xml:space="preserve"> 20201000 00 0000 151</t>
  </si>
  <si>
    <t>Субсидий бюджетам муниципальных образований на подготовку объектов теплоэнергетики к работе в осенне-зимний период на плановый период 2010 и 2011 годов</t>
  </si>
  <si>
    <t>Приложение 12</t>
  </si>
  <si>
    <t>08</t>
  </si>
  <si>
    <t>06</t>
  </si>
  <si>
    <t>Условноутверждаемые расходы</t>
  </si>
  <si>
    <t>Всего расходов</t>
  </si>
  <si>
    <t>Вид расходов</t>
  </si>
  <si>
    <t>Приложение 6</t>
  </si>
  <si>
    <t xml:space="preserve">Целевая статья </t>
  </si>
  <si>
    <t>Обеспечение деятельности органов местного самоуправления</t>
  </si>
  <si>
    <t>Глава муниципального образования</t>
  </si>
  <si>
    <t>Расходы на обеспечение функций органов местного самоуправления</t>
  </si>
  <si>
    <t>120</t>
  </si>
  <si>
    <t>240</t>
  </si>
  <si>
    <t>Уплата налогов, сборов и иных платежей</t>
  </si>
  <si>
    <t>850</t>
  </si>
  <si>
    <t xml:space="preserve">Резервные фонды </t>
  </si>
  <si>
    <t>Резервные фонды местных администраций</t>
  </si>
  <si>
    <t>870</t>
  </si>
  <si>
    <t>Осуществление переданных полномочий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</si>
  <si>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</si>
  <si>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</si>
  <si>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</si>
  <si>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 округов  и поселений</t>
  </si>
  <si>
    <t>Мероприятия в сфере социальной политики</t>
  </si>
  <si>
    <t>Мероприятия в области  спорта и физической культуры</t>
  </si>
  <si>
    <t>110</t>
  </si>
  <si>
    <t>540</t>
  </si>
  <si>
    <t>Осуществление переданных отдельных государственных полномочий субъекта по определению перечня должностных лиц, уполномоченных составлять протоколы об административных правонарушениях,предусмотренных соответствующими статьями закона области от 8 декабря 2010 года №2429-ОЗ "Об административных правонарушениях в Вологодской области", в соответствии с законом области от 28 ноября 2005 года №1369-ОЗ "О наделении органов местного самоуправления отдельными государственными полномочиями в сфере административных отношений"</t>
  </si>
  <si>
    <t>Мобилизационная и вневойсковая подготовка</t>
  </si>
  <si>
    <t>Приложение 3</t>
  </si>
  <si>
    <t>Прочие межбюджетные трансферты, передаваемые бюджетам поселений</t>
  </si>
  <si>
    <t>2 02 04999 10 0000 151</t>
  </si>
  <si>
    <t xml:space="preserve"> 2 02 04000 00 0000 151</t>
  </si>
  <si>
    <t>Культура, кинематография</t>
  </si>
  <si>
    <t>Культура</t>
  </si>
  <si>
    <t>Иные закупки товаров, работ и услуг для осуществления государственных (муниципальных) нужд</t>
  </si>
  <si>
    <t>Расходы на выплаты персоналу государственных (муниципальных) органов</t>
  </si>
  <si>
    <t>Расходы  на выплаты персоналу казенных учреждений</t>
  </si>
  <si>
    <t xml:space="preserve"> Резервные средства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</si>
  <si>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</si>
  <si>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</si>
  <si>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</si>
  <si>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</si>
  <si>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Средства, получаемые от передачи имущества, находящегося в собственности поселений (за исключением имущества 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</si>
  <si>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</si>
  <si>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</si>
  <si>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</si>
  <si>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Иные межбюджетные трансферты, перечисляемые в бюджет муниципального района на осуществление договорных обязательств в рамках межмуниципального сотрудничества в сфере дорожной деятельности</t>
  </si>
  <si>
    <t>Межбюджетные трансферты</t>
  </si>
  <si>
    <t>76 0 0000</t>
  </si>
  <si>
    <t>Иные межбюджетные трансферты, перечисляемые в бюджет муниципального района на осуществление полномочий по внешнему финансовому контролю</t>
  </si>
  <si>
    <t>Реализация муниципальных функций, связанных с общегосударственным управлением</t>
  </si>
  <si>
    <t>Взнос в ассоциацию "Совет муниципальных образований Вологодской области"</t>
  </si>
  <si>
    <t>Мероприятия в сфере дорожного хозяйства</t>
  </si>
  <si>
    <t>Осуществление дорожной деятельности в отношении автомобильных дорог общего пользования местного значения</t>
  </si>
  <si>
    <t>Мероприятия в области благоустройства</t>
  </si>
  <si>
    <t>85 3 2024</t>
  </si>
  <si>
    <t>Иные межбюджетные трансферты, перечисляемые в бюджет муниципального района на осуществление полномочий в сфере культуры</t>
  </si>
  <si>
    <t>Обеспечение деятельности муниципальных учреждений</t>
  </si>
  <si>
    <t>Дополнительное пенсионное обеспечение</t>
  </si>
  <si>
    <t>Приложение 5</t>
  </si>
  <si>
    <t>Развитие местного самоуправления в Вологодской области</t>
  </si>
  <si>
    <t>90 0 0259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</si>
  <si>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</si>
  <si>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91 0 7403</t>
  </si>
  <si>
    <t>90 1 7403</t>
  </si>
  <si>
    <t>84 0 0000</t>
  </si>
  <si>
    <t>84 0 2020</t>
  </si>
  <si>
    <t>Учреждения культуры</t>
  </si>
  <si>
    <t>77 0 0159</t>
  </si>
  <si>
    <t>77 0 0000</t>
  </si>
  <si>
    <t>Наименование групп, подгрупп и статей доходов</t>
  </si>
  <si>
    <t>главного администратора доходов</t>
  </si>
  <si>
    <t>1 08 04020 01 0000 110</t>
  </si>
  <si>
    <t xml:space="preserve"> доходов бюджета поселения</t>
  </si>
  <si>
    <t>Наименование главного администратора доходов бюджета поселения</t>
  </si>
  <si>
    <t xml:space="preserve">Сумма         </t>
  </si>
  <si>
    <t xml:space="preserve">главного администратора </t>
  </si>
  <si>
    <t xml:space="preserve">  источников финансирования дефицита бюджета</t>
  </si>
  <si>
    <t xml:space="preserve">Сумма     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</si>
  <si>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</si>
  <si>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трансферты, перечисляемые в бюджет муниципального района на осуществление полномочий по формированию, исполнению бюджета поселения,  подготовке проектов правовых актов по установлению, изменению и отмене местных налогов и сборов поселения</t>
  </si>
  <si>
    <t>ГРБС</t>
  </si>
  <si>
    <t>(тыс. рублей)</t>
  </si>
  <si>
    <t>Мероприятия, связанные с обеспечением безопасности и жизнедеятельности</t>
  </si>
  <si>
    <t>Итого</t>
  </si>
  <si>
    <t xml:space="preserve">         (тыс.руб.)</t>
  </si>
  <si>
    <t>76 1 6401</t>
  </si>
  <si>
    <t>(тыс.руб)</t>
  </si>
  <si>
    <t>Приложение 11</t>
  </si>
  <si>
    <t>Приложение 2</t>
  </si>
  <si>
    <t>Приложение 7</t>
  </si>
  <si>
    <t>Публичные нормативные социальные выплаты гражданам</t>
  </si>
  <si>
    <t>Социальное обеспечение населения</t>
  </si>
  <si>
    <t>Предоставление мер социальной поддержки отдельным категориям граждан в соответствии с решением Совета сельского поселения Девятинское от 07.11.14 года № 78 "О предоставлении мер социальной поддержки в форме денежной компенсации"</t>
  </si>
  <si>
    <t>835 01 05 02 00 00 0000 500</t>
  </si>
  <si>
    <t>835 01 05 02 01 10 0000 510</t>
  </si>
  <si>
    <t>835 01 05 02 00 00 0000 600</t>
  </si>
  <si>
    <t>Уменьшение прочих остатков  средств бюджетов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</si>
  <si>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</si>
  <si>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из них</t>
  </si>
  <si>
    <t>Иные межбюджетные трансферты субъекта по результатам реализации инициатив о преобразовании поселений путем их объединения</t>
  </si>
  <si>
    <t>Иные межбюджетные трансферты на осуществление полномочий в сфере культуры(администрирование)</t>
  </si>
  <si>
    <t>Иные межбюджетные трансферты, перечисляемые в бюджет муниципального района в соответствии с заключенными Соглашениями</t>
  </si>
  <si>
    <t>76 1 0000</t>
  </si>
  <si>
    <t>85 3 7403</t>
  </si>
  <si>
    <t>Обеспечение мероприятий в области жилищно-коммунального хозяйства</t>
  </si>
  <si>
    <t>Обеспечение мероприятий по пожарной безопасности</t>
  </si>
  <si>
    <t>Приложение 8</t>
  </si>
  <si>
    <t>84 0 6402</t>
  </si>
  <si>
    <t>Расходы на выплаты персоналу казенных учреждений</t>
  </si>
  <si>
    <t>2 02 01003 10 0000 151</t>
  </si>
  <si>
    <t xml:space="preserve">и плановый период 2018 и 2019 годов" </t>
  </si>
  <si>
    <t>и плановый период 2018 и 2019 годов"</t>
  </si>
  <si>
    <t>Дотации бюджетам  сельских поселений на выравнивание бюджетной обеспеченности</t>
  </si>
  <si>
    <t xml:space="preserve">Субвенции бюджетам  сельских поселений на выполнение передаваемых полномочий субъектов РФ   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</si>
  <si>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</si>
  <si>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Субсидии бюджетам  бюджетной системы Российской Федерации (межбюджетные субсидии)</t>
  </si>
  <si>
    <t>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</si>
  <si>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</si>
  <si>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</si>
  <si>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Дотации бюджетам сельских  поселений на выравнивание бюджетной обеспеченности</t>
  </si>
  <si>
    <t>Субсидии бюджетам сельских поселений на реализацию федеральных целевых программ</t>
  </si>
  <si>
    <t xml:space="preserve">Прочие неналоговые доходы бюджетов сельских поселений </t>
  </si>
  <si>
    <t>Невыясненные поступления, зачисляемые в бюджеты сельских  поселений</t>
  </si>
  <si>
    <t>Субвенции бюджетам сельских  поселений на выполнение передаваемых полномочий субъектов РФ</t>
  </si>
  <si>
    <t xml:space="preserve">Прочие безвозмездные поступления в бюджеты сельских  поселений </t>
  </si>
  <si>
    <t>Прочие доходы от оказания платных услуг (работ) получателями средств бюджетов сельских поселений</t>
  </si>
  <si>
    <t>и плановый период на 2018 и 2019 годов"</t>
  </si>
  <si>
    <t>Распределение бюджетных ассигнований по разделам, подразделам классификации расходов бюджетов  на 2017 год</t>
  </si>
  <si>
    <t>Иные межбюджетные трансферты, перечисляемые в бюджет муниципального района на осуществление полномочий по внутреннему  финансовому контролю</t>
  </si>
  <si>
    <t>77 0 00 00590</t>
  </si>
  <si>
    <t>77 0  00 00000</t>
  </si>
  <si>
    <t>77 0 00  00590</t>
  </si>
  <si>
    <t>99 0 00 81020</t>
  </si>
  <si>
    <t>Пособия, компенсации, меры социальной поддержки по публичным нормативным обязательствам</t>
  </si>
  <si>
    <t>99 0 00 00000</t>
  </si>
  <si>
    <t>312</t>
  </si>
  <si>
    <t>Иные пенсии, социальные доплаты к пенсиям</t>
  </si>
  <si>
    <t>83 0  00 83010</t>
  </si>
  <si>
    <t>83 0 00 83010</t>
  </si>
  <si>
    <t>83 0 00 00000</t>
  </si>
  <si>
    <t>76 0  00 00000</t>
  </si>
  <si>
    <t>76 4 00 00000</t>
  </si>
  <si>
    <t>76 4 00 64010</t>
  </si>
  <si>
    <t>85 3 00 20240</t>
  </si>
  <si>
    <t>85 3 00 20250</t>
  </si>
  <si>
    <t>85 3 00 20220</t>
  </si>
  <si>
    <t>85 3 00 00000</t>
  </si>
  <si>
    <t>85 0  00 00000</t>
  </si>
  <si>
    <t>78 0 00 23010</t>
  </si>
  <si>
    <t>78 0 00 00000</t>
  </si>
  <si>
    <t>73 0 00 51180</t>
  </si>
  <si>
    <t>73 0 00 00000</t>
  </si>
  <si>
    <t>73 0 00 72140</t>
  </si>
  <si>
    <t>97 0 00 00000</t>
  </si>
  <si>
    <t>97 0 00 21080</t>
  </si>
  <si>
    <t>97 0 00 21110</t>
  </si>
  <si>
    <t>97 0 0021110</t>
  </si>
  <si>
    <t>70 0 00 00000</t>
  </si>
  <si>
    <t>70 5 00 00000</t>
  </si>
  <si>
    <t>73 0 00  00000</t>
  </si>
  <si>
    <t>76 8 00 64010</t>
  </si>
  <si>
    <t>76 8  00 00000</t>
  </si>
  <si>
    <t>91 0 00 00190</t>
  </si>
  <si>
    <t>91 0 00 00000</t>
  </si>
  <si>
    <t>76 0 00 00000</t>
  </si>
  <si>
    <t>91 1 00 00190</t>
  </si>
  <si>
    <t>91 1 00 00000</t>
  </si>
  <si>
    <t>76 7 00 64010</t>
  </si>
  <si>
    <t>76 7 00 00000</t>
  </si>
  <si>
    <t>2018 год         сумма</t>
  </si>
  <si>
    <t>2019 год         сумма</t>
  </si>
  <si>
    <t xml:space="preserve">2018 год                 сумма          </t>
  </si>
  <si>
    <t xml:space="preserve">2019 год        сумма      </t>
  </si>
  <si>
    <t>Дотации бюджетам  сельских поселений на выравнивание уровня бюджетной обеспеченности</t>
  </si>
  <si>
    <t xml:space="preserve">Субвенции бюджетам сельских  поселений на выполнение передаваемых полномочий субъектов РФ   </t>
  </si>
  <si>
    <t xml:space="preserve">2018 год     сумма     </t>
  </si>
  <si>
    <t xml:space="preserve">2019 год     сумма     </t>
  </si>
  <si>
    <t>Распределение бюджетных ассигнований по разделам, подразделам классификации расходов бюджетов  на плановый период 2018 и 2019  годы</t>
  </si>
  <si>
    <t>Иные межбюджетные трансферты, перечисляемые в бюджет муниципального района на осуществление полномочий по внутреннему финансовому контролю</t>
  </si>
  <si>
    <t>76 4  00 00000</t>
  </si>
  <si>
    <t>Коммунальное хозяйство</t>
  </si>
  <si>
    <t>244</t>
  </si>
  <si>
    <t>85 2 00 71090</t>
  </si>
  <si>
    <t xml:space="preserve">91 0 00 00190 </t>
  </si>
  <si>
    <t>76 8 00 00000</t>
  </si>
  <si>
    <t>97 0  0021080</t>
  </si>
  <si>
    <t>97  0 00 21110</t>
  </si>
  <si>
    <t>78 0  00 00000</t>
  </si>
  <si>
    <t>77 0 00 00000</t>
  </si>
  <si>
    <t>85 0 00 00000</t>
  </si>
  <si>
    <t>77 0  00 00590</t>
  </si>
  <si>
    <t>99 0  00 81020</t>
  </si>
  <si>
    <t xml:space="preserve">91 0 00 00190   </t>
  </si>
  <si>
    <t>70 0  00 00000</t>
  </si>
  <si>
    <t>Дотации бюджетам сельских поселений на поддерку мер по обеспечению сбалансированности бюджетов</t>
  </si>
  <si>
    <t>Иные межбюджетные трансферты на осуществление полномочий по  внутреннему  финансовому контролю</t>
  </si>
  <si>
    <t>Ведомственная структура расходов бюджета  сельского поселения по главным распорядителям бюджетных средств, разделам, подразделам и (или) целевым статьям (государственным программам и непрограммным направлениям деятельности), группам (группам и подгруппам) видов расходов классификации расходов бюджетов на 2018 и 2019 года</t>
  </si>
  <si>
    <t>Увеличение прочих остатков средств денежных средств бюджетов сельских поселений</t>
  </si>
  <si>
    <t>Уменьшение прочих остатков денежных средств бюджетов сельских  поселений</t>
  </si>
  <si>
    <t xml:space="preserve">"О бюджете сельского поселения Девятинское на 2017 год </t>
  </si>
  <si>
    <t xml:space="preserve">Перечень  главных администраторов доходов бюджета  сельского поселения                                                                                                               и закрепляемые за ними виды (подвиды) доходов                                                              </t>
  </si>
  <si>
    <t>"О бюджете сельского поселения Девятинское на 2017 год</t>
  </si>
  <si>
    <t xml:space="preserve">Перечень главных администраторов источников внутреннего финансирования дефицита бюджета сельского  поселения </t>
  </si>
  <si>
    <t>Ведомственная структура расходов бюджета  сельского поселения по главным распорядителям бюджетных средств, разделам, подразделам и (или) целевым статьям (государственным программам и непрограммным направлениям деятельности), группам (группам и подгруппам) видов расходов классификации расходов бюджетов на 2017 год</t>
  </si>
  <si>
    <t>Распределение бюджетных ассигнований по разделам, подразделам, целевым статьям (государственным программам и непрограммным направлениям деятельности), группам (группам и подгруппам) видов расходов классификации расходов бюджета на 2018 и 2019 года</t>
  </si>
  <si>
    <t>Распределение бюджетных ассигнований по разделам, подразделам, целевым статьям (государственным программам и непрограммным направлениям деятельности), группам (группам и подгруппам) видов расходов классификации расходов бюджета на 2017 год</t>
  </si>
  <si>
    <t>Источники внутреннего финансирования дефицита бюджета сельского поселения                                                       на плановый период 2018 и 2019 годов</t>
  </si>
  <si>
    <t>Объем доходов бюджета сельског  поселения на плановый  период 2018 и 2019 годы, формируемый за счет налоговых и неналоговых доходов, а также безвозмездных поступлений</t>
  </si>
  <si>
    <t>Источники внутреннего финансирования дефицита бюджета сельского поселения на 2017 год</t>
  </si>
  <si>
    <t>Объем  доходов бюджета сельского  поселения на 2017 год,                                                                                                          формируемый за счет налоговых и неналоговых доходов,                                                                               а также безвозмездных поступлений</t>
  </si>
  <si>
    <t xml:space="preserve">"О бюджете сельского поселения  Девятинское на 2017 год  </t>
  </si>
  <si>
    <t xml:space="preserve">"О бюджете сельского поселения Девятинское на 2017год </t>
  </si>
  <si>
    <t xml:space="preserve">"О бюджете сельского поселения  Девятинское на 2017 год </t>
  </si>
  <si>
    <t>"О бюджете сельского поселения Девятинское  на 2017 год</t>
  </si>
  <si>
    <t xml:space="preserve">"О бюджете  сельского поселения Девятинское на 2017 год </t>
  </si>
  <si>
    <t>"О бюджете сельского  поселения  Девятинское на 2017 год</t>
  </si>
  <si>
    <t xml:space="preserve">"О бюджете сельског поселения Девятинское на 2017 год </t>
  </si>
  <si>
    <t xml:space="preserve">"О бюджете сельского поселения Девятинское на 2017 год  </t>
  </si>
  <si>
    <t>"О бюджете  сельского поселения Девятинское на 2017год</t>
  </si>
  <si>
    <t>Изменение остатков средств на счетах по учету средств бюджетов</t>
  </si>
  <si>
    <t>Увеличение прочих остатков средств бюджетов</t>
  </si>
  <si>
    <t>Прочие доходы от компенсации затрат бюджетов сельских поселений</t>
  </si>
  <si>
    <t>2 02 20051 10 0000 151</t>
  </si>
  <si>
    <t>2 02 15001 10 0000 151</t>
  </si>
  <si>
    <t>2 02 35118 10 0000 151</t>
  </si>
  <si>
    <t>2 02 30024 10 0000 151</t>
  </si>
  <si>
    <t>Прочие межбюджетные трансферты, передаваемые бюджетам сельских поселений</t>
  </si>
  <si>
    <t>2 02 49999 10 0000 151</t>
  </si>
  <si>
    <t>2 02 29999 10 0000 151</t>
  </si>
  <si>
    <t>Прочии субсидии бюджетам сельских поселений</t>
  </si>
  <si>
    <t>Субвенции бюджетам бюджетной системы Российской Федерации</t>
  </si>
  <si>
    <t xml:space="preserve"> 2 02 10000 00 0000 151</t>
  </si>
  <si>
    <t xml:space="preserve"> 2 02 30000 00 0000 151</t>
  </si>
  <si>
    <t xml:space="preserve"> 2 02 35118 10 0000 151</t>
  </si>
  <si>
    <t xml:space="preserve"> 2 02 30024 10 0000 151</t>
  </si>
  <si>
    <t xml:space="preserve"> 2 02 20000 00 0000 151</t>
  </si>
  <si>
    <t>Прочие субсидии бюджетам сельских поселений</t>
  </si>
  <si>
    <t xml:space="preserve">Субвенции бюджетам бюджетной системы Российской Федерации </t>
  </si>
  <si>
    <t>310</t>
  </si>
  <si>
    <t>85 2 00 00000</t>
  </si>
  <si>
    <t>Мероприятия в области коммунального хозяйства</t>
  </si>
  <si>
    <t xml:space="preserve">Субсидии муниципальным образованиям области на организацию уличного освещения </t>
  </si>
  <si>
    <t>Субсидии муниципальным образованиям области  на организацию уличного освещения</t>
  </si>
  <si>
    <t>от  22.12.2016 года № 50</t>
  </si>
  <si>
    <t>от 22.12.2016 года №50</t>
  </si>
  <si>
    <t>от 22.12.2016 года № 50</t>
  </si>
  <si>
    <t xml:space="preserve">от   22.12.2016 года №50 </t>
  </si>
  <si>
    <t xml:space="preserve">от 22.12.2016 года №50 </t>
  </si>
  <si>
    <t>от  22.12.2016 года №50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</si>
</sst>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 ;[Red]\-#,##0.0\ "/>
    <numFmt numFmtId="194" formatCode="0.000"/>
    <numFmt numFmtId="195" formatCode="#,##0.0"/>
    <numFmt numFmtId="196" formatCode="#,##0.0;[Red]\-#,##0.0"/>
    <numFmt numFmtId="197" formatCode="#,##0.000"/>
    <numFmt numFmtId="198" formatCode="#,##0.0000"/>
    <numFmt numFmtId="199" formatCode="#,##0.00000"/>
    <numFmt numFmtId="200" formatCode="00"/>
    <numFmt numFmtId="201" formatCode="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0"/>
    </font>
    <font>
      <sz val="11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Arial"/>
      <family val="2"/>
    </font>
    <font>
      <i/>
      <sz val="10"/>
      <name val="Times New Roman"/>
      <family val="1"/>
    </font>
    <font>
      <i/>
      <sz val="10"/>
      <name val="Arial"/>
      <family val="2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color indexed="29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8" applyNumberFormat="0" applyFont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</cellStyleXfs>
  <cellXfs count="279">
    <xf numFmtId="0" fontId="0" fillId="0" borderId="0" xfId="0" applyAlignment="1">
      <alignment/>
    </xf>
    <xf numFmtId="0" fontId="6" fillId="0" borderId="0" xfId="93">
      <alignment/>
      <protection/>
    </xf>
    <xf numFmtId="0" fontId="22" fillId="0" borderId="0" xfId="93" applyFont="1">
      <alignment/>
      <protection/>
    </xf>
    <xf numFmtId="0" fontId="24" fillId="0" borderId="10" xfId="93" applyFont="1" applyBorder="1" applyAlignment="1">
      <alignment horizontal="center" wrapText="1"/>
      <protection/>
    </xf>
    <xf numFmtId="192" fontId="24" fillId="0" borderId="10" xfId="93" applyNumberFormat="1" applyFont="1" applyBorder="1">
      <alignment/>
      <protection/>
    </xf>
    <xf numFmtId="192" fontId="22" fillId="0" borderId="10" xfId="93" applyNumberFormat="1" applyFont="1" applyBorder="1">
      <alignment/>
      <protection/>
    </xf>
    <xf numFmtId="0" fontId="6" fillId="0" borderId="0" xfId="93" applyBorder="1">
      <alignment/>
      <protection/>
    </xf>
    <xf numFmtId="0" fontId="22" fillId="0" borderId="0" xfId="93" applyFont="1" applyAlignment="1">
      <alignment/>
      <protection/>
    </xf>
    <xf numFmtId="0" fontId="22" fillId="0" borderId="10" xfId="93" applyFont="1" applyBorder="1" applyAlignment="1">
      <alignment horizontal="center" wrapText="1"/>
      <protection/>
    </xf>
    <xf numFmtId="0" fontId="22" fillId="0" borderId="10" xfId="93" applyFont="1" applyBorder="1" applyAlignment="1">
      <alignment horizontal="center" vertical="top" wrapText="1"/>
      <protection/>
    </xf>
    <xf numFmtId="0" fontId="22" fillId="0" borderId="11" xfId="93" applyFont="1" applyBorder="1" applyAlignment="1">
      <alignment horizontal="center" vertical="top" wrapText="1"/>
      <protection/>
    </xf>
    <xf numFmtId="0" fontId="22" fillId="0" borderId="12" xfId="93" applyFont="1" applyBorder="1" applyAlignment="1">
      <alignment horizontal="center" vertical="top" wrapText="1"/>
      <protection/>
    </xf>
    <xf numFmtId="0" fontId="27" fillId="0" borderId="0" xfId="93" applyFont="1" applyAlignment="1">
      <alignment horizontal="center"/>
      <protection/>
    </xf>
    <xf numFmtId="0" fontId="22" fillId="0" borderId="13" xfId="93" applyFont="1" applyBorder="1" applyAlignment="1">
      <alignment horizontal="center" vertical="top" wrapText="1"/>
      <protection/>
    </xf>
    <xf numFmtId="0" fontId="22" fillId="0" borderId="0" xfId="93" applyFont="1" applyBorder="1" applyAlignment="1">
      <alignment horizontal="center" vertical="top" wrapText="1"/>
      <protection/>
    </xf>
    <xf numFmtId="0" fontId="22" fillId="0" borderId="14" xfId="93" applyFont="1" applyBorder="1" applyAlignment="1">
      <alignment horizontal="center" vertical="top" wrapText="1"/>
      <protection/>
    </xf>
    <xf numFmtId="0" fontId="22" fillId="0" borderId="15" xfId="93" applyFont="1" applyBorder="1" applyAlignment="1">
      <alignment horizontal="center" vertical="top" wrapText="1"/>
      <protection/>
    </xf>
    <xf numFmtId="0" fontId="22" fillId="0" borderId="16" xfId="93" applyFont="1" applyBorder="1" applyAlignment="1">
      <alignment horizontal="center" vertical="top" wrapText="1"/>
      <protection/>
    </xf>
    <xf numFmtId="0" fontId="22" fillId="0" borderId="10" xfId="93" applyFont="1" applyBorder="1" applyAlignment="1">
      <alignment horizontal="center" vertical="top"/>
      <protection/>
    </xf>
    <xf numFmtId="0" fontId="24" fillId="0" borderId="10" xfId="93" applyFont="1" applyBorder="1" applyAlignment="1">
      <alignment horizontal="center"/>
      <protection/>
    </xf>
    <xf numFmtId="49" fontId="24" fillId="0" borderId="10" xfId="93" applyNumberFormat="1" applyFont="1" applyBorder="1" applyAlignment="1">
      <alignment horizontal="center"/>
      <protection/>
    </xf>
    <xf numFmtId="49" fontId="22" fillId="0" borderId="10" xfId="93" applyNumberFormat="1" applyFont="1" applyBorder="1" applyAlignment="1">
      <alignment horizontal="center"/>
      <protection/>
    </xf>
    <xf numFmtId="2" fontId="6" fillId="0" borderId="0" xfId="93" applyNumberFormat="1">
      <alignment/>
      <protection/>
    </xf>
    <xf numFmtId="192" fontId="6" fillId="0" borderId="0" xfId="93" applyNumberFormat="1">
      <alignment/>
      <protection/>
    </xf>
    <xf numFmtId="192" fontId="22" fillId="0" borderId="10" xfId="93" applyNumberFormat="1" applyFont="1" applyFill="1" applyBorder="1">
      <alignment/>
      <protection/>
    </xf>
    <xf numFmtId="0" fontId="22" fillId="0" borderId="10" xfId="93" applyFont="1" applyBorder="1" applyAlignment="1">
      <alignment horizontal="center"/>
      <protection/>
    </xf>
    <xf numFmtId="49" fontId="22" fillId="0" borderId="0" xfId="93" applyNumberFormat="1" applyFont="1" applyBorder="1" applyAlignment="1">
      <alignment horizontal="center"/>
      <protection/>
    </xf>
    <xf numFmtId="2" fontId="6" fillId="0" borderId="0" xfId="93" applyNumberFormat="1" applyBorder="1">
      <alignment/>
      <protection/>
    </xf>
    <xf numFmtId="3" fontId="22" fillId="0" borderId="10" xfId="93" applyNumberFormat="1" applyFont="1" applyBorder="1" applyAlignment="1">
      <alignment horizontal="center" vertical="top" wrapText="1"/>
      <protection/>
    </xf>
    <xf numFmtId="0" fontId="22" fillId="0" borderId="10" xfId="93" applyFont="1" applyBorder="1">
      <alignment/>
      <protection/>
    </xf>
    <xf numFmtId="192" fontId="22" fillId="0" borderId="10" xfId="93" applyNumberFormat="1" applyFont="1" applyBorder="1" applyAlignment="1">
      <alignment horizontal="right"/>
      <protection/>
    </xf>
    <xf numFmtId="0" fontId="22" fillId="0" borderId="14" xfId="93" applyFont="1" applyBorder="1" applyAlignment="1">
      <alignment horizontal="center" wrapText="1"/>
      <protection/>
    </xf>
    <xf numFmtId="0" fontId="6" fillId="0" borderId="10" xfId="93" applyBorder="1">
      <alignment/>
      <protection/>
    </xf>
    <xf numFmtId="49" fontId="25" fillId="0" borderId="10" xfId="93" applyNumberFormat="1" applyFont="1" applyBorder="1" applyAlignment="1">
      <alignment horizontal="center"/>
      <protection/>
    </xf>
    <xf numFmtId="49" fontId="22" fillId="0" borderId="11" xfId="93" applyNumberFormat="1" applyFont="1" applyBorder="1" applyAlignment="1">
      <alignment horizontal="center"/>
      <protection/>
    </xf>
    <xf numFmtId="49" fontId="22" fillId="0" borderId="16" xfId="93" applyNumberFormat="1" applyFont="1" applyBorder="1" applyAlignment="1">
      <alignment horizontal="center"/>
      <protection/>
    </xf>
    <xf numFmtId="49" fontId="22" fillId="0" borderId="10" xfId="93" applyNumberFormat="1" applyFont="1" applyBorder="1" applyAlignment="1">
      <alignment horizontal="center" wrapText="1"/>
      <protection/>
    </xf>
    <xf numFmtId="49" fontId="22" fillId="0" borderId="14" xfId="93" applyNumberFormat="1" applyFont="1" applyBorder="1" applyAlignment="1">
      <alignment horizontal="center"/>
      <protection/>
    </xf>
    <xf numFmtId="49" fontId="22" fillId="0" borderId="10" xfId="93" applyNumberFormat="1" applyFont="1" applyFill="1" applyBorder="1" applyAlignment="1">
      <alignment horizontal="center" wrapText="1"/>
      <protection/>
    </xf>
    <xf numFmtId="49" fontId="22" fillId="0" borderId="12" xfId="93" applyNumberFormat="1" applyFont="1" applyBorder="1" applyAlignment="1">
      <alignment horizontal="center"/>
      <protection/>
    </xf>
    <xf numFmtId="49" fontId="22" fillId="0" borderId="10" xfId="93" applyNumberFormat="1" applyFont="1" applyBorder="1" applyAlignment="1">
      <alignment horizontal="center" vertical="center" wrapText="1"/>
      <protection/>
    </xf>
    <xf numFmtId="49" fontId="22" fillId="0" borderId="0" xfId="93" applyNumberFormat="1" applyFont="1" applyAlignment="1">
      <alignment horizontal="center"/>
      <protection/>
    </xf>
    <xf numFmtId="0" fontId="22" fillId="0" borderId="11" xfId="93" applyFont="1" applyBorder="1" applyAlignment="1">
      <alignment horizontal="center"/>
      <protection/>
    </xf>
    <xf numFmtId="0" fontId="22" fillId="24" borderId="10" xfId="93" applyFont="1" applyFill="1" applyBorder="1" applyAlignment="1">
      <alignment horizontal="center"/>
      <protection/>
    </xf>
    <xf numFmtId="49" fontId="22" fillId="24" borderId="10" xfId="93" applyNumberFormat="1" applyFont="1" applyFill="1" applyBorder="1" applyAlignment="1">
      <alignment horizontal="center"/>
      <protection/>
    </xf>
    <xf numFmtId="192" fontId="24" fillId="0" borderId="0" xfId="93" applyNumberFormat="1" applyFont="1" applyBorder="1" applyAlignment="1">
      <alignment horizontal="right"/>
      <protection/>
    </xf>
    <xf numFmtId="192" fontId="22" fillId="0" borderId="0" xfId="93" applyNumberFormat="1" applyFont="1" applyBorder="1">
      <alignment/>
      <protection/>
    </xf>
    <xf numFmtId="0" fontId="22" fillId="0" borderId="0" xfId="93" applyFont="1" applyBorder="1" applyAlignment="1">
      <alignment horizontal="center" wrapText="1"/>
      <protection/>
    </xf>
    <xf numFmtId="192" fontId="24" fillId="0" borderId="0" xfId="93" applyNumberFormat="1" applyFont="1" applyBorder="1">
      <alignment/>
      <protection/>
    </xf>
    <xf numFmtId="0" fontId="22" fillId="0" borderId="0" xfId="93" applyFont="1" applyAlignment="1">
      <alignment horizontal="right"/>
      <protection/>
    </xf>
    <xf numFmtId="192" fontId="24" fillId="0" borderId="10" xfId="93" applyNumberFormat="1" applyFont="1" applyBorder="1" applyAlignment="1">
      <alignment horizontal="center"/>
      <protection/>
    </xf>
    <xf numFmtId="192" fontId="22" fillId="0" borderId="10" xfId="93" applyNumberFormat="1" applyFont="1" applyBorder="1" applyAlignment="1">
      <alignment horizontal="center"/>
      <protection/>
    </xf>
    <xf numFmtId="192" fontId="24" fillId="0" borderId="10" xfId="93" applyNumberFormat="1" applyFont="1" applyBorder="1" applyAlignment="1">
      <alignment horizontal="center" vertical="center"/>
      <protection/>
    </xf>
    <xf numFmtId="192" fontId="22" fillId="0" borderId="10" xfId="93" applyNumberFormat="1" applyFont="1" applyBorder="1" applyAlignment="1">
      <alignment horizontal="center" vertical="center"/>
      <protection/>
    </xf>
    <xf numFmtId="0" fontId="23" fillId="0" borderId="0" xfId="93" applyFont="1" applyBorder="1" applyAlignment="1">
      <alignment horizontal="center" vertical="center" wrapText="1"/>
      <protection/>
    </xf>
    <xf numFmtId="0" fontId="22" fillId="0" borderId="0" xfId="93" applyFont="1" applyBorder="1" applyAlignment="1">
      <alignment horizontal="right" wrapText="1"/>
      <protection/>
    </xf>
    <xf numFmtId="192" fontId="22" fillId="24" borderId="10" xfId="93" applyNumberFormat="1" applyFont="1" applyFill="1" applyBorder="1" applyAlignment="1">
      <alignment horizontal="center"/>
      <protection/>
    </xf>
    <xf numFmtId="0" fontId="24" fillId="24" borderId="10" xfId="93" applyFont="1" applyFill="1" applyBorder="1" applyAlignment="1">
      <alignment horizontal="center"/>
      <protection/>
    </xf>
    <xf numFmtId="192" fontId="24" fillId="24" borderId="10" xfId="93" applyNumberFormat="1" applyFont="1" applyFill="1" applyBorder="1" applyAlignment="1">
      <alignment horizontal="center"/>
      <protection/>
    </xf>
    <xf numFmtId="192" fontId="22" fillId="0" borderId="10" xfId="93" applyNumberFormat="1" applyFont="1" applyFill="1" applyBorder="1" applyAlignment="1">
      <alignment horizontal="center"/>
      <protection/>
    </xf>
    <xf numFmtId="0" fontId="22" fillId="0" borderId="10" xfId="93" applyFont="1" applyFill="1" applyBorder="1" applyAlignment="1">
      <alignment horizontal="center"/>
      <protection/>
    </xf>
    <xf numFmtId="192" fontId="22" fillId="0" borderId="11" xfId="93" applyNumberFormat="1" applyFont="1" applyFill="1" applyBorder="1" applyAlignment="1">
      <alignment horizontal="center"/>
      <protection/>
    </xf>
    <xf numFmtId="0" fontId="23" fillId="0" borderId="17" xfId="93" applyFont="1" applyBorder="1" applyAlignment="1">
      <alignment horizontal="center" wrapText="1"/>
      <protection/>
    </xf>
    <xf numFmtId="0" fontId="6" fillId="0" borderId="17" xfId="93" applyBorder="1" applyAlignment="1">
      <alignment horizontal="center"/>
      <protection/>
    </xf>
    <xf numFmtId="49" fontId="22" fillId="0" borderId="10" xfId="93" applyNumberFormat="1" applyFont="1" applyFill="1" applyBorder="1" applyAlignment="1">
      <alignment horizontal="center"/>
      <protection/>
    </xf>
    <xf numFmtId="0" fontId="26" fillId="0" borderId="10" xfId="93" applyFont="1" applyBorder="1">
      <alignment/>
      <protection/>
    </xf>
    <xf numFmtId="0" fontId="0" fillId="0" borderId="0" xfId="93" applyFont="1" applyBorder="1">
      <alignment/>
      <protection/>
    </xf>
    <xf numFmtId="0" fontId="6" fillId="0" borderId="0" xfId="93" applyBorder="1" applyAlignment="1">
      <alignment horizontal="center"/>
      <protection/>
    </xf>
    <xf numFmtId="0" fontId="22" fillId="0" borderId="0" xfId="93" applyFont="1" applyBorder="1">
      <alignment/>
      <protection/>
    </xf>
    <xf numFmtId="192" fontId="22" fillId="0" borderId="0" xfId="93" applyNumberFormat="1" applyFont="1" applyBorder="1" applyAlignment="1">
      <alignment horizontal="right"/>
      <protection/>
    </xf>
    <xf numFmtId="0" fontId="36" fillId="0" borderId="0" xfId="93" applyFont="1">
      <alignment/>
      <protection/>
    </xf>
    <xf numFmtId="0" fontId="22" fillId="0" borderId="10" xfId="93" applyFont="1" applyBorder="1" applyAlignment="1">
      <alignment horizontal="center" vertical="center"/>
      <protection/>
    </xf>
    <xf numFmtId="0" fontId="22" fillId="0" borderId="10" xfId="93" applyFont="1" applyBorder="1" applyAlignment="1">
      <alignment horizontal="center" vertical="center" wrapText="1"/>
      <protection/>
    </xf>
    <xf numFmtId="0" fontId="22" fillId="0" borderId="18" xfId="93" applyFont="1" applyBorder="1" applyAlignment="1">
      <alignment horizontal="center" vertical="center" wrapText="1"/>
      <protection/>
    </xf>
    <xf numFmtId="0" fontId="6" fillId="0" borderId="0" xfId="93" applyFont="1">
      <alignment/>
      <protection/>
    </xf>
    <xf numFmtId="0" fontId="0" fillId="0" borderId="0" xfId="0" applyFont="1" applyBorder="1" applyAlignment="1">
      <alignment vertical="top" wrapText="1"/>
    </xf>
    <xf numFmtId="0" fontId="6" fillId="0" borderId="10" xfId="93" applyFont="1" applyBorder="1" applyAlignment="1">
      <alignment horizontal="center"/>
      <protection/>
    </xf>
    <xf numFmtId="49" fontId="32" fillId="0" borderId="10" xfId="93" applyNumberFormat="1" applyFont="1" applyBorder="1" applyAlignment="1">
      <alignment horizontal="center"/>
      <protection/>
    </xf>
    <xf numFmtId="192" fontId="32" fillId="0" borderId="10" xfId="93" applyNumberFormat="1" applyFont="1" applyBorder="1" applyAlignment="1">
      <alignment horizontal="center"/>
      <protection/>
    </xf>
    <xf numFmtId="192" fontId="32" fillId="24" borderId="10" xfId="93" applyNumberFormat="1" applyFont="1" applyFill="1" applyBorder="1" applyAlignment="1">
      <alignment horizontal="center"/>
      <protection/>
    </xf>
    <xf numFmtId="0" fontId="34" fillId="0" borderId="10" xfId="93" applyFont="1" applyBorder="1" applyAlignment="1">
      <alignment horizontal="center" vertical="center"/>
      <protection/>
    </xf>
    <xf numFmtId="0" fontId="34" fillId="0" borderId="10" xfId="93" applyFont="1" applyBorder="1" applyAlignment="1">
      <alignment horizontal="center" vertical="center" wrapText="1"/>
      <protection/>
    </xf>
    <xf numFmtId="0" fontId="22" fillId="0" borderId="0" xfId="93" applyFont="1" applyBorder="1" applyAlignment="1">
      <alignment horizontal="center"/>
      <protection/>
    </xf>
    <xf numFmtId="195" fontId="32" fillId="0" borderId="10" xfId="93" applyNumberFormat="1" applyFont="1" applyBorder="1" applyAlignment="1">
      <alignment horizontal="center"/>
      <protection/>
    </xf>
    <xf numFmtId="195" fontId="22" fillId="0" borderId="10" xfId="93" applyNumberFormat="1" applyFont="1" applyBorder="1" applyAlignment="1">
      <alignment horizontal="center"/>
      <protection/>
    </xf>
    <xf numFmtId="195" fontId="24" fillId="0" borderId="10" xfId="93" applyNumberFormat="1" applyFont="1" applyBorder="1" applyAlignment="1">
      <alignment horizontal="center"/>
      <protection/>
    </xf>
    <xf numFmtId="192" fontId="35" fillId="0" borderId="10" xfId="93" applyNumberFormat="1" applyFont="1" applyBorder="1" applyAlignment="1">
      <alignment horizontal="center"/>
      <protection/>
    </xf>
    <xf numFmtId="195" fontId="32" fillId="24" borderId="10" xfId="93" applyNumberFormat="1" applyFont="1" applyFill="1" applyBorder="1" applyAlignment="1">
      <alignment horizontal="center"/>
      <protection/>
    </xf>
    <xf numFmtId="195" fontId="6" fillId="0" borderId="0" xfId="93" applyNumberFormat="1">
      <alignment/>
      <protection/>
    </xf>
    <xf numFmtId="195" fontId="22" fillId="0" borderId="0" xfId="93" applyNumberFormat="1" applyFont="1" applyAlignment="1">
      <alignment horizontal="right"/>
      <protection/>
    </xf>
    <xf numFmtId="195" fontId="22" fillId="0" borderId="10" xfId="93" applyNumberFormat="1" applyFont="1" applyBorder="1" applyAlignment="1">
      <alignment horizontal="center" wrapText="1"/>
      <protection/>
    </xf>
    <xf numFmtId="195" fontId="22" fillId="24" borderId="10" xfId="93" applyNumberFormat="1" applyFont="1" applyFill="1" applyBorder="1" applyAlignment="1">
      <alignment horizontal="center"/>
      <protection/>
    </xf>
    <xf numFmtId="195" fontId="24" fillId="24" borderId="10" xfId="93" applyNumberFormat="1" applyFont="1" applyFill="1" applyBorder="1" applyAlignment="1">
      <alignment horizontal="center"/>
      <protection/>
    </xf>
    <xf numFmtId="195" fontId="6" fillId="0" borderId="10" xfId="93" applyNumberFormat="1" applyBorder="1">
      <alignment/>
      <protection/>
    </xf>
    <xf numFmtId="195" fontId="35" fillId="0" borderId="10" xfId="93" applyNumberFormat="1" applyFont="1" applyBorder="1" applyAlignment="1">
      <alignment horizontal="center"/>
      <protection/>
    </xf>
    <xf numFmtId="0" fontId="6" fillId="0" borderId="19" xfId="93" applyBorder="1">
      <alignment/>
      <protection/>
    </xf>
    <xf numFmtId="0" fontId="22" fillId="0" borderId="10" xfId="93" applyNumberFormat="1" applyFont="1" applyBorder="1" applyAlignment="1">
      <alignment horizontal="center"/>
      <protection/>
    </xf>
    <xf numFmtId="0" fontId="32" fillId="0" borderId="16" xfId="93" applyFont="1" applyBorder="1" applyAlignment="1">
      <alignment horizontal="justify" wrapText="1"/>
      <protection/>
    </xf>
    <xf numFmtId="0" fontId="22" fillId="0" borderId="20" xfId="93" applyFont="1" applyBorder="1" applyAlignment="1">
      <alignment horizontal="justify" wrapText="1"/>
      <protection/>
    </xf>
    <xf numFmtId="0" fontId="22" fillId="0" borderId="14" xfId="93" applyFont="1" applyBorder="1" applyAlignment="1">
      <alignment horizontal="justify" wrapText="1"/>
      <protection/>
    </xf>
    <xf numFmtId="49" fontId="22" fillId="0" borderId="13" xfId="93" applyNumberFormat="1" applyFont="1" applyBorder="1" applyAlignment="1">
      <alignment horizontal="center"/>
      <protection/>
    </xf>
    <xf numFmtId="49" fontId="22" fillId="0" borderId="10" xfId="93" applyNumberFormat="1" applyFont="1" applyBorder="1" applyAlignment="1">
      <alignment/>
      <protection/>
    </xf>
    <xf numFmtId="0" fontId="37" fillId="0" borderId="0" xfId="90" applyNumberFormat="1" applyFont="1" applyFill="1" applyAlignment="1" applyProtection="1">
      <alignment vertical="center" wrapText="1"/>
      <protection hidden="1"/>
    </xf>
    <xf numFmtId="0" fontId="22" fillId="0" borderId="21" xfId="93" applyFont="1" applyBorder="1" applyAlignment="1">
      <alignment horizontal="center" vertical="top" wrapText="1"/>
      <protection/>
    </xf>
    <xf numFmtId="0" fontId="6" fillId="0" borderId="16" xfId="93" applyBorder="1" applyAlignment="1">
      <alignment/>
      <protection/>
    </xf>
    <xf numFmtId="0" fontId="6" fillId="0" borderId="20" xfId="93" applyBorder="1" applyAlignment="1">
      <alignment/>
      <protection/>
    </xf>
    <xf numFmtId="0" fontId="6" fillId="0" borderId="14" xfId="93" applyBorder="1" applyAlignment="1">
      <alignment/>
      <protection/>
    </xf>
    <xf numFmtId="0" fontId="22" fillId="0" borderId="16" xfId="93" applyFont="1" applyFill="1" applyBorder="1" applyAlignment="1">
      <alignment horizontal="justify" vertical="top" wrapText="1"/>
      <protection/>
    </xf>
    <xf numFmtId="0" fontId="6" fillId="0" borderId="20" xfId="93" applyFont="1" applyFill="1" applyBorder="1" applyAlignment="1">
      <alignment/>
      <protection/>
    </xf>
    <xf numFmtId="0" fontId="6" fillId="0" borderId="14" xfId="93" applyFont="1" applyFill="1" applyBorder="1" applyAlignment="1">
      <alignment/>
      <protection/>
    </xf>
    <xf numFmtId="0" fontId="23" fillId="0" borderId="0" xfId="93" applyFont="1" applyAlignment="1">
      <alignment horizontal="center" wrapText="1"/>
      <protection/>
    </xf>
    <xf numFmtId="0" fontId="23" fillId="0" borderId="0" xfId="93" applyFont="1" applyAlignment="1">
      <alignment/>
      <protection/>
    </xf>
    <xf numFmtId="0" fontId="22" fillId="0" borderId="10" xfId="93" applyFont="1" applyBorder="1" applyAlignment="1">
      <alignment horizontal="center" vertical="center" wrapText="1"/>
      <protection/>
    </xf>
    <xf numFmtId="0" fontId="6" fillId="0" borderId="10" xfId="93" applyFont="1" applyBorder="1" applyAlignment="1">
      <alignment horizontal="center" vertical="center"/>
      <protection/>
    </xf>
    <xf numFmtId="0" fontId="6" fillId="0" borderId="10" xfId="93" applyFont="1" applyBorder="1" applyAlignment="1">
      <alignment/>
      <protection/>
    </xf>
    <xf numFmtId="0" fontId="22" fillId="0" borderId="10" xfId="93" applyFont="1" applyBorder="1" applyAlignment="1">
      <alignment horizontal="center" vertical="top" wrapText="1"/>
      <protection/>
    </xf>
    <xf numFmtId="0" fontId="22" fillId="0" borderId="10" xfId="93" applyFont="1" applyBorder="1" applyAlignment="1">
      <alignment horizontal="justify" vertical="top" wrapText="1"/>
      <protection/>
    </xf>
    <xf numFmtId="0" fontId="22" fillId="0" borderId="0" xfId="93" applyFont="1" applyAlignment="1">
      <alignment horizontal="right"/>
      <protection/>
    </xf>
    <xf numFmtId="0" fontId="0" fillId="0" borderId="0" xfId="0" applyAlignment="1">
      <alignment horizontal="right"/>
    </xf>
    <xf numFmtId="0" fontId="22" fillId="0" borderId="16" xfId="93" applyFont="1" applyBorder="1" applyAlignment="1">
      <alignment horizontal="center" vertical="center"/>
      <protection/>
    </xf>
    <xf numFmtId="0" fontId="22" fillId="0" borderId="20" xfId="93" applyFont="1" applyBorder="1" applyAlignment="1">
      <alignment horizontal="center" vertical="center"/>
      <protection/>
    </xf>
    <xf numFmtId="0" fontId="22" fillId="0" borderId="14" xfId="93" applyFont="1" applyBorder="1" applyAlignment="1">
      <alignment horizontal="center" vertical="center"/>
      <protection/>
    </xf>
    <xf numFmtId="0" fontId="22" fillId="0" borderId="16" xfId="93" applyFont="1" applyBorder="1" applyAlignment="1">
      <alignment horizontal="left" vertical="center" wrapText="1"/>
      <protection/>
    </xf>
    <xf numFmtId="0" fontId="22" fillId="0" borderId="20" xfId="93" applyFont="1" applyBorder="1" applyAlignment="1">
      <alignment horizontal="left" vertical="center" wrapText="1"/>
      <protection/>
    </xf>
    <xf numFmtId="0" fontId="22" fillId="0" borderId="14" xfId="93" applyFont="1" applyBorder="1" applyAlignment="1">
      <alignment horizontal="left" vertical="center" wrapText="1"/>
      <protection/>
    </xf>
    <xf numFmtId="0" fontId="22" fillId="0" borderId="10" xfId="93" applyFont="1" applyBorder="1" applyAlignment="1">
      <alignment horizontal="center" vertical="center"/>
      <protection/>
    </xf>
    <xf numFmtId="0" fontId="24" fillId="0" borderId="16" xfId="93" applyFont="1" applyBorder="1" applyAlignment="1">
      <alignment vertical="center" wrapText="1"/>
      <protection/>
    </xf>
    <xf numFmtId="0" fontId="24" fillId="0" borderId="20" xfId="93" applyFont="1" applyBorder="1" applyAlignment="1">
      <alignment vertical="center" wrapText="1"/>
      <protection/>
    </xf>
    <xf numFmtId="0" fontId="24" fillId="0" borderId="14" xfId="93" applyFont="1" applyBorder="1" applyAlignment="1">
      <alignment vertical="center" wrapText="1"/>
      <protection/>
    </xf>
    <xf numFmtId="0" fontId="6" fillId="0" borderId="0" xfId="93" applyBorder="1" applyAlignment="1">
      <alignment/>
      <protection/>
    </xf>
    <xf numFmtId="0" fontId="6" fillId="0" borderId="0" xfId="93" applyBorder="1" applyAlignment="1">
      <alignment wrapText="1"/>
      <protection/>
    </xf>
    <xf numFmtId="0" fontId="24" fillId="0" borderId="16" xfId="93" applyFont="1" applyBorder="1" applyAlignment="1">
      <alignment/>
      <protection/>
    </xf>
    <xf numFmtId="0" fontId="24" fillId="0" borderId="20" xfId="93" applyFont="1" applyBorder="1" applyAlignment="1">
      <alignment/>
      <protection/>
    </xf>
    <xf numFmtId="0" fontId="24" fillId="0" borderId="14" xfId="93" applyFont="1" applyBorder="1" applyAlignment="1">
      <alignment/>
      <protection/>
    </xf>
    <xf numFmtId="0" fontId="22" fillId="0" borderId="16" xfId="93" applyFont="1" applyFill="1" applyBorder="1" applyAlignment="1">
      <alignment horizontal="left" vertical="center" wrapText="1"/>
      <protection/>
    </xf>
    <xf numFmtId="0" fontId="24" fillId="0" borderId="20" xfId="93" applyFont="1" applyFill="1" applyBorder="1" applyAlignment="1">
      <alignment horizontal="left" vertical="center" wrapText="1"/>
      <protection/>
    </xf>
    <xf numFmtId="0" fontId="24" fillId="0" borderId="14" xfId="93" applyFont="1" applyFill="1" applyBorder="1" applyAlignment="1">
      <alignment horizontal="left" vertical="center" wrapText="1"/>
      <protection/>
    </xf>
    <xf numFmtId="0" fontId="22" fillId="0" borderId="16" xfId="93" applyFont="1" applyBorder="1" applyAlignment="1">
      <alignment vertical="center" wrapText="1"/>
      <protection/>
    </xf>
    <xf numFmtId="0" fontId="22" fillId="0" borderId="20" xfId="93" applyFont="1" applyBorder="1" applyAlignment="1">
      <alignment vertical="center" wrapText="1"/>
      <protection/>
    </xf>
    <xf numFmtId="0" fontId="22" fillId="0" borderId="14" xfId="93" applyFont="1" applyBorder="1" applyAlignment="1">
      <alignment vertical="center" wrapText="1"/>
      <protection/>
    </xf>
    <xf numFmtId="0" fontId="22" fillId="0" borderId="10" xfId="93" applyFont="1" applyBorder="1" applyAlignment="1">
      <alignment vertical="center" wrapText="1"/>
      <protection/>
    </xf>
    <xf numFmtId="0" fontId="26" fillId="0" borderId="20" xfId="93" applyFont="1" applyBorder="1" applyAlignment="1">
      <alignment vertical="center" wrapText="1"/>
      <protection/>
    </xf>
    <xf numFmtId="0" fontId="26" fillId="0" borderId="14" xfId="93" applyFont="1" applyBorder="1" applyAlignment="1">
      <alignment vertical="center" wrapText="1"/>
      <protection/>
    </xf>
    <xf numFmtId="0" fontId="24" fillId="0" borderId="16" xfId="93" applyFont="1" applyBorder="1" applyAlignment="1">
      <alignment horizontal="left" vertical="center" wrapText="1"/>
      <protection/>
    </xf>
    <xf numFmtId="0" fontId="24" fillId="0" borderId="20" xfId="93" applyFont="1" applyBorder="1" applyAlignment="1">
      <alignment horizontal="left" vertical="center" wrapText="1"/>
      <protection/>
    </xf>
    <xf numFmtId="0" fontId="24" fillId="0" borderId="14" xfId="93" applyFont="1" applyBorder="1" applyAlignment="1">
      <alignment horizontal="left" vertical="center" wrapText="1"/>
      <protection/>
    </xf>
    <xf numFmtId="0" fontId="24" fillId="0" borderId="16" xfId="93" applyFont="1" applyBorder="1" applyAlignment="1">
      <alignment horizontal="justify" vertical="center"/>
      <protection/>
    </xf>
    <xf numFmtId="0" fontId="24" fillId="0" borderId="20" xfId="93" applyFont="1" applyBorder="1" applyAlignment="1">
      <alignment horizontal="justify" vertical="center"/>
      <protection/>
    </xf>
    <xf numFmtId="0" fontId="24" fillId="0" borderId="14" xfId="93" applyFont="1" applyBorder="1" applyAlignment="1">
      <alignment horizontal="justify" vertical="center"/>
      <protection/>
    </xf>
    <xf numFmtId="0" fontId="24" fillId="0" borderId="10" xfId="93" applyFont="1" applyBorder="1" applyAlignment="1">
      <alignment vertical="center"/>
      <protection/>
    </xf>
    <xf numFmtId="0" fontId="23" fillId="0" borderId="0" xfId="93" applyFont="1" applyBorder="1" applyAlignment="1">
      <alignment horizontal="center" vertical="center" wrapText="1"/>
      <protection/>
    </xf>
    <xf numFmtId="0" fontId="22" fillId="0" borderId="10" xfId="93" applyFont="1" applyBorder="1" applyAlignment="1">
      <alignment horizontal="center" wrapText="1"/>
      <protection/>
    </xf>
    <xf numFmtId="0" fontId="24" fillId="0" borderId="16" xfId="93" applyFont="1" applyBorder="1" applyAlignment="1">
      <alignment horizontal="center" wrapText="1"/>
      <protection/>
    </xf>
    <xf numFmtId="0" fontId="24" fillId="0" borderId="20" xfId="93" applyFont="1" applyBorder="1" applyAlignment="1">
      <alignment horizontal="center" wrapText="1"/>
      <protection/>
    </xf>
    <xf numFmtId="0" fontId="24" fillId="0" borderId="14" xfId="93" applyFont="1" applyBorder="1" applyAlignment="1">
      <alignment horizontal="center" wrapText="1"/>
      <protection/>
    </xf>
    <xf numFmtId="0" fontId="22" fillId="0" borderId="16" xfId="93" applyFont="1" applyBorder="1" applyAlignment="1">
      <alignment horizontal="center" vertical="top" wrapText="1"/>
      <protection/>
    </xf>
    <xf numFmtId="0" fontId="0" fillId="0" borderId="20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22" fillId="0" borderId="22" xfId="93" applyFont="1" applyBorder="1" applyAlignment="1">
      <alignment horizontal="center" vertical="center" wrapText="1"/>
      <protection/>
    </xf>
    <xf numFmtId="0" fontId="22" fillId="0" borderId="18" xfId="93" applyFont="1" applyBorder="1" applyAlignment="1">
      <alignment horizontal="center" vertical="center" wrapText="1"/>
      <protection/>
    </xf>
    <xf numFmtId="0" fontId="22" fillId="0" borderId="15" xfId="93" applyFont="1" applyBorder="1" applyAlignment="1">
      <alignment horizontal="center" vertical="center" wrapText="1"/>
      <protection/>
    </xf>
    <xf numFmtId="0" fontId="22" fillId="0" borderId="21" xfId="93" applyFont="1" applyBorder="1" applyAlignment="1">
      <alignment horizontal="center" vertical="center" wrapText="1"/>
      <protection/>
    </xf>
    <xf numFmtId="0" fontId="22" fillId="0" borderId="17" xfId="93" applyFont="1" applyBorder="1" applyAlignment="1">
      <alignment horizontal="center" vertical="center" wrapText="1"/>
      <protection/>
    </xf>
    <xf numFmtId="0" fontId="22" fillId="0" borderId="23" xfId="93" applyFont="1" applyBorder="1" applyAlignment="1">
      <alignment horizontal="center" vertical="center" wrapText="1"/>
      <protection/>
    </xf>
    <xf numFmtId="0" fontId="22" fillId="0" borderId="16" xfId="93" applyFont="1" applyBorder="1" applyAlignment="1">
      <alignment horizontal="center" vertical="center" wrapText="1"/>
      <protection/>
    </xf>
    <xf numFmtId="0" fontId="22" fillId="0" borderId="14" xfId="93" applyFont="1" applyBorder="1" applyAlignment="1">
      <alignment horizontal="center" vertical="center" wrapText="1"/>
      <protection/>
    </xf>
    <xf numFmtId="0" fontId="22" fillId="0" borderId="22" xfId="93" applyFont="1" applyBorder="1" applyAlignment="1">
      <alignment horizontal="justify" vertical="top" wrapText="1"/>
      <protection/>
    </xf>
    <xf numFmtId="0" fontId="22" fillId="0" borderId="18" xfId="93" applyFont="1" applyBorder="1" applyAlignment="1">
      <alignment horizontal="justify" vertical="top" wrapText="1"/>
      <protection/>
    </xf>
    <xf numFmtId="0" fontId="22" fillId="0" borderId="15" xfId="93" applyFont="1" applyBorder="1" applyAlignment="1">
      <alignment horizontal="justify" vertical="top" wrapText="1"/>
      <protection/>
    </xf>
    <xf numFmtId="0" fontId="22" fillId="0" borderId="19" xfId="93" applyFont="1" applyBorder="1" applyAlignment="1">
      <alignment horizontal="center" vertical="top" wrapText="1"/>
      <protection/>
    </xf>
    <xf numFmtId="0" fontId="22" fillId="0" borderId="0" xfId="93" applyFont="1" applyBorder="1" applyAlignment="1">
      <alignment horizontal="center" vertical="top" wrapText="1"/>
      <protection/>
    </xf>
    <xf numFmtId="0" fontId="22" fillId="0" borderId="24" xfId="93" applyFont="1" applyBorder="1" applyAlignment="1">
      <alignment horizontal="center" vertical="top" wrapText="1"/>
      <protection/>
    </xf>
    <xf numFmtId="0" fontId="0" fillId="0" borderId="0" xfId="93" applyFont="1">
      <alignment/>
      <protection/>
    </xf>
    <xf numFmtId="0" fontId="0" fillId="0" borderId="0" xfId="93" applyFont="1" applyBorder="1">
      <alignment/>
      <protection/>
    </xf>
    <xf numFmtId="0" fontId="22" fillId="0" borderId="11" xfId="93" applyFont="1" applyBorder="1" applyAlignment="1">
      <alignment horizontal="center" vertical="top" wrapText="1"/>
      <protection/>
    </xf>
    <xf numFmtId="0" fontId="22" fillId="0" borderId="12" xfId="93" applyFont="1" applyBorder="1" applyAlignment="1">
      <alignment horizontal="center" vertical="top" wrapText="1"/>
      <protection/>
    </xf>
    <xf numFmtId="0" fontId="22" fillId="0" borderId="16" xfId="93" applyFont="1" applyBorder="1" applyAlignment="1">
      <alignment horizontal="justify" vertical="top" wrapText="1"/>
      <protection/>
    </xf>
    <xf numFmtId="0" fontId="22" fillId="0" borderId="20" xfId="93" applyFont="1" applyBorder="1" applyAlignment="1">
      <alignment horizontal="justify" vertical="top" wrapText="1"/>
      <protection/>
    </xf>
    <xf numFmtId="0" fontId="22" fillId="0" borderId="14" xfId="93" applyFont="1" applyBorder="1" applyAlignment="1">
      <alignment horizontal="justify" vertical="top" wrapText="1"/>
      <protection/>
    </xf>
    <xf numFmtId="0" fontId="22" fillId="0" borderId="13" xfId="93" applyFont="1" applyBorder="1" applyAlignment="1">
      <alignment horizontal="center" vertical="top" wrapText="1"/>
      <protection/>
    </xf>
    <xf numFmtId="0" fontId="28" fillId="0" borderId="0" xfId="93" applyFont="1" applyAlignment="1">
      <alignment horizontal="center" wrapText="1"/>
      <protection/>
    </xf>
    <xf numFmtId="0" fontId="27" fillId="0" borderId="0" xfId="93" applyFont="1" applyAlignment="1">
      <alignment horizontal="center" wrapText="1"/>
      <protection/>
    </xf>
    <xf numFmtId="0" fontId="22" fillId="0" borderId="16" xfId="93" applyFont="1" applyBorder="1" applyAlignment="1">
      <alignment horizontal="justify" vertical="distributed"/>
      <protection/>
    </xf>
    <xf numFmtId="0" fontId="22" fillId="0" borderId="20" xfId="93" applyFont="1" applyBorder="1" applyAlignment="1">
      <alignment horizontal="justify" vertical="distributed"/>
      <protection/>
    </xf>
    <xf numFmtId="0" fontId="22" fillId="0" borderId="14" xfId="93" applyFont="1" applyBorder="1" applyAlignment="1">
      <alignment horizontal="justify" vertical="distributed"/>
      <protection/>
    </xf>
    <xf numFmtId="0" fontId="22" fillId="0" borderId="21" xfId="93" applyFont="1" applyBorder="1" applyAlignment="1">
      <alignment horizontal="justify" vertical="top" wrapText="1"/>
      <protection/>
    </xf>
    <xf numFmtId="0" fontId="22" fillId="0" borderId="17" xfId="93" applyFont="1" applyBorder="1" applyAlignment="1">
      <alignment horizontal="justify" vertical="top" wrapText="1"/>
      <protection/>
    </xf>
    <xf numFmtId="0" fontId="22" fillId="0" borderId="23" xfId="93" applyFont="1" applyBorder="1" applyAlignment="1">
      <alignment horizontal="justify" vertical="top" wrapText="1"/>
      <protection/>
    </xf>
    <xf numFmtId="0" fontId="22" fillId="0" borderId="19" xfId="93" applyFont="1" applyBorder="1" applyAlignment="1">
      <alignment horizontal="justify" vertical="top" wrapText="1"/>
      <protection/>
    </xf>
    <xf numFmtId="0" fontId="22" fillId="0" borderId="0" xfId="93" applyFont="1" applyBorder="1" applyAlignment="1">
      <alignment horizontal="justify" vertical="top" wrapText="1"/>
      <protection/>
    </xf>
    <xf numFmtId="0" fontId="22" fillId="0" borderId="24" xfId="93" applyFont="1" applyBorder="1" applyAlignment="1">
      <alignment horizontal="justify" vertical="top" wrapText="1"/>
      <protection/>
    </xf>
    <xf numFmtId="0" fontId="22" fillId="0" borderId="16" xfId="93" applyFont="1" applyBorder="1" applyAlignment="1">
      <alignment horizontal="left" vertical="top" wrapText="1"/>
      <protection/>
    </xf>
    <xf numFmtId="0" fontId="22" fillId="0" borderId="20" xfId="93" applyFont="1" applyBorder="1" applyAlignment="1">
      <alignment horizontal="left" vertical="top" wrapText="1"/>
      <protection/>
    </xf>
    <xf numFmtId="0" fontId="22" fillId="0" borderId="14" xfId="93" applyFont="1" applyBorder="1" applyAlignment="1">
      <alignment horizontal="left" vertical="top" wrapText="1"/>
      <protection/>
    </xf>
    <xf numFmtId="0" fontId="22" fillId="0" borderId="0" xfId="93" applyFont="1">
      <alignment/>
      <protection/>
    </xf>
    <xf numFmtId="0" fontId="22" fillId="0" borderId="11" xfId="93" applyFont="1" applyBorder="1" applyAlignment="1">
      <alignment horizontal="justify" vertical="top" wrapText="1"/>
      <protection/>
    </xf>
    <xf numFmtId="0" fontId="22" fillId="0" borderId="10" xfId="93" applyFont="1" applyBorder="1" applyAlignment="1">
      <alignment horizontal="justify" wrapText="1"/>
      <protection/>
    </xf>
    <xf numFmtId="0" fontId="22" fillId="0" borderId="10" xfId="93" applyFont="1" applyBorder="1" applyAlignment="1">
      <alignment/>
      <protection/>
    </xf>
    <xf numFmtId="0" fontId="6" fillId="0" borderId="0" xfId="93" applyAlignment="1">
      <alignment horizontal="center" wrapTex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24" fillId="0" borderId="10" xfId="93" applyFont="1" applyBorder="1" applyAlignment="1">
      <alignment wrapText="1"/>
      <protection/>
    </xf>
    <xf numFmtId="0" fontId="22" fillId="0" borderId="16" xfId="93" applyFont="1" applyBorder="1" applyAlignment="1">
      <alignment wrapText="1"/>
      <protection/>
    </xf>
    <xf numFmtId="0" fontId="22" fillId="0" borderId="20" xfId="93" applyFont="1" applyBorder="1" applyAlignment="1">
      <alignment wrapText="1"/>
      <protection/>
    </xf>
    <xf numFmtId="0" fontId="22" fillId="0" borderId="14" xfId="93" applyFont="1" applyBorder="1" applyAlignment="1">
      <alignment wrapText="1"/>
      <protection/>
    </xf>
    <xf numFmtId="0" fontId="6" fillId="0" borderId="20" xfId="93" applyBorder="1" applyAlignment="1">
      <alignment wrapText="1"/>
      <protection/>
    </xf>
    <xf numFmtId="0" fontId="6" fillId="0" borderId="14" xfId="93" applyBorder="1" applyAlignment="1">
      <alignment wrapText="1"/>
      <protection/>
    </xf>
    <xf numFmtId="0" fontId="22" fillId="0" borderId="16" xfId="93" applyFont="1" applyBorder="1" applyAlignment="1">
      <alignment horizontal="left" wrapText="1"/>
      <protection/>
    </xf>
    <xf numFmtId="0" fontId="0" fillId="0" borderId="2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22" fillId="0" borderId="20" xfId="93" applyFont="1" applyBorder="1" applyAlignment="1">
      <alignment horizontal="left" wrapText="1"/>
      <protection/>
    </xf>
    <xf numFmtId="0" fontId="22" fillId="0" borderId="14" xfId="93" applyFont="1" applyBorder="1" applyAlignment="1">
      <alignment horizontal="left" wrapText="1"/>
      <protection/>
    </xf>
    <xf numFmtId="0" fontId="24" fillId="0" borderId="16" xfId="93" applyFont="1" applyBorder="1" applyAlignment="1">
      <alignment horizontal="left" wrapText="1"/>
      <protection/>
    </xf>
    <xf numFmtId="0" fontId="24" fillId="0" borderId="20" xfId="93" applyFont="1" applyBorder="1" applyAlignment="1">
      <alignment horizontal="left" wrapText="1"/>
      <protection/>
    </xf>
    <xf numFmtId="0" fontId="24" fillId="0" borderId="14" xfId="93" applyFont="1" applyBorder="1" applyAlignment="1">
      <alignment horizontal="left" wrapText="1"/>
      <protection/>
    </xf>
    <xf numFmtId="0" fontId="32" fillId="0" borderId="16" xfId="93" applyFont="1" applyBorder="1" applyAlignment="1">
      <alignment horizontal="justify" wrapText="1"/>
      <protection/>
    </xf>
    <xf numFmtId="0" fontId="32" fillId="0" borderId="20" xfId="93" applyFont="1" applyBorder="1" applyAlignment="1">
      <alignment horizontal="justify" wrapText="1"/>
      <protection/>
    </xf>
    <xf numFmtId="0" fontId="32" fillId="0" borderId="14" xfId="93" applyFont="1" applyBorder="1" applyAlignment="1">
      <alignment horizontal="justify" wrapText="1"/>
      <protection/>
    </xf>
    <xf numFmtId="0" fontId="35" fillId="0" borderId="16" xfId="93" applyFont="1" applyBorder="1" applyAlignment="1">
      <alignment horizontal="justify" wrapText="1"/>
      <protection/>
    </xf>
    <xf numFmtId="0" fontId="24" fillId="0" borderId="20" xfId="93" applyFont="1" applyBorder="1" applyAlignment="1">
      <alignment horizontal="justify" wrapText="1"/>
      <protection/>
    </xf>
    <xf numFmtId="0" fontId="24" fillId="0" borderId="14" xfId="93" applyFont="1" applyBorder="1" applyAlignment="1">
      <alignment horizontal="justify" wrapText="1"/>
      <protection/>
    </xf>
    <xf numFmtId="0" fontId="22" fillId="0" borderId="16" xfId="93" applyFont="1" applyBorder="1" applyAlignment="1">
      <alignment horizontal="justify" wrapText="1"/>
      <protection/>
    </xf>
    <xf numFmtId="0" fontId="6" fillId="0" borderId="20" xfId="93" applyFont="1" applyBorder="1" applyAlignment="1">
      <alignment horizontal="justify" wrapText="1"/>
      <protection/>
    </xf>
    <xf numFmtId="0" fontId="6" fillId="0" borderId="14" xfId="93" applyFont="1" applyBorder="1" applyAlignment="1">
      <alignment horizontal="justify" wrapText="1"/>
      <protection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22" fillId="0" borderId="10" xfId="93" applyFont="1" applyBorder="1" applyAlignment="1">
      <alignment wrapText="1"/>
      <protection/>
    </xf>
    <xf numFmtId="0" fontId="22" fillId="0" borderId="20" xfId="93" applyFont="1" applyBorder="1" applyAlignment="1">
      <alignment horizontal="justify" wrapText="1"/>
      <protection/>
    </xf>
    <xf numFmtId="0" fontId="22" fillId="0" borderId="14" xfId="93" applyFont="1" applyBorder="1" applyAlignment="1">
      <alignment horizontal="justify" wrapText="1"/>
      <protection/>
    </xf>
    <xf numFmtId="0" fontId="23" fillId="0" borderId="0" xfId="93" applyFont="1" applyFill="1" applyAlignment="1">
      <alignment horizontal="center" wrapText="1"/>
      <protection/>
    </xf>
    <xf numFmtId="0" fontId="22" fillId="0" borderId="10" xfId="93" applyFont="1" applyBorder="1" applyAlignment="1">
      <alignment horizontal="center"/>
      <protection/>
    </xf>
    <xf numFmtId="0" fontId="24" fillId="0" borderId="16" xfId="93" applyFont="1" applyBorder="1" applyAlignment="1">
      <alignment horizontal="left"/>
      <protection/>
    </xf>
    <xf numFmtId="0" fontId="24" fillId="0" borderId="20" xfId="93" applyFont="1" applyBorder="1" applyAlignment="1">
      <alignment horizontal="left"/>
      <protection/>
    </xf>
    <xf numFmtId="0" fontId="24" fillId="0" borderId="14" xfId="93" applyFont="1" applyBorder="1" applyAlignment="1">
      <alignment horizontal="left"/>
      <protection/>
    </xf>
    <xf numFmtId="0" fontId="32" fillId="0" borderId="16" xfId="93" applyFont="1" applyBorder="1" applyAlignment="1">
      <alignment horizontal="left" wrapText="1"/>
      <protection/>
    </xf>
    <xf numFmtId="0" fontId="33" fillId="0" borderId="20" xfId="0" applyFont="1" applyBorder="1" applyAlignment="1">
      <alignment horizontal="left" wrapText="1"/>
    </xf>
    <xf numFmtId="0" fontId="33" fillId="0" borderId="14" xfId="0" applyFont="1" applyBorder="1" applyAlignment="1">
      <alignment horizontal="left" wrapText="1"/>
    </xf>
    <xf numFmtId="0" fontId="32" fillId="0" borderId="20" xfId="93" applyFont="1" applyBorder="1" applyAlignment="1">
      <alignment horizontal="left" wrapText="1"/>
      <protection/>
    </xf>
    <xf numFmtId="0" fontId="32" fillId="0" borderId="14" xfId="93" applyFont="1" applyBorder="1" applyAlignment="1">
      <alignment horizontal="left" wrapText="1"/>
      <protection/>
    </xf>
    <xf numFmtId="0" fontId="23" fillId="0" borderId="0" xfId="90" applyNumberFormat="1" applyFont="1" applyFill="1" applyAlignment="1" applyProtection="1">
      <alignment horizontal="center" vertical="center" wrapText="1"/>
      <protection hidden="1"/>
    </xf>
    <xf numFmtId="0" fontId="22" fillId="0" borderId="22" xfId="93" applyFont="1" applyBorder="1" applyAlignment="1">
      <alignment horizontal="left" wrapText="1"/>
      <protection/>
    </xf>
    <xf numFmtId="0" fontId="22" fillId="0" borderId="18" xfId="93" applyFont="1" applyBorder="1" applyAlignment="1">
      <alignment horizontal="left" wrapText="1"/>
      <protection/>
    </xf>
    <xf numFmtId="0" fontId="22" fillId="0" borderId="15" xfId="93" applyFont="1" applyBorder="1" applyAlignment="1">
      <alignment horizontal="left" wrapText="1"/>
      <protection/>
    </xf>
    <xf numFmtId="0" fontId="22" fillId="0" borderId="16" xfId="93" applyFont="1" applyFill="1" applyBorder="1" applyAlignment="1">
      <alignment wrapText="1"/>
      <protection/>
    </xf>
    <xf numFmtId="0" fontId="22" fillId="0" borderId="20" xfId="93" applyFont="1" applyFill="1" applyBorder="1" applyAlignment="1">
      <alignment wrapText="1"/>
      <protection/>
    </xf>
    <xf numFmtId="0" fontId="22" fillId="0" borderId="14" xfId="93" applyFont="1" applyFill="1" applyBorder="1" applyAlignment="1">
      <alignment wrapText="1"/>
      <protection/>
    </xf>
    <xf numFmtId="0" fontId="6" fillId="0" borderId="20" xfId="93" applyFont="1" applyBorder="1" applyAlignment="1">
      <alignment wrapText="1"/>
      <protection/>
    </xf>
    <xf numFmtId="0" fontId="6" fillId="0" borderId="14" xfId="93" applyFont="1" applyBorder="1" applyAlignment="1">
      <alignment wrapText="1"/>
      <protection/>
    </xf>
    <xf numFmtId="0" fontId="29" fillId="0" borderId="16" xfId="93" applyFont="1" applyFill="1" applyBorder="1" applyAlignment="1">
      <alignment wrapText="1"/>
      <protection/>
    </xf>
    <xf numFmtId="0" fontId="30" fillId="0" borderId="20" xfId="93" applyFont="1" applyFill="1" applyBorder="1" applyAlignment="1">
      <alignment wrapText="1"/>
      <protection/>
    </xf>
    <xf numFmtId="0" fontId="30" fillId="0" borderId="14" xfId="93" applyFont="1" applyFill="1" applyBorder="1" applyAlignment="1">
      <alignment wrapText="1"/>
      <protection/>
    </xf>
    <xf numFmtId="0" fontId="22" fillId="24" borderId="16" xfId="93" applyFont="1" applyFill="1" applyBorder="1" applyAlignment="1">
      <alignment horizontal="left" wrapText="1"/>
      <protection/>
    </xf>
    <xf numFmtId="0" fontId="22" fillId="24" borderId="20" xfId="93" applyFont="1" applyFill="1" applyBorder="1" applyAlignment="1">
      <alignment horizontal="left" wrapText="1"/>
      <protection/>
    </xf>
    <xf numFmtId="0" fontId="22" fillId="24" borderId="14" xfId="93" applyFont="1" applyFill="1" applyBorder="1" applyAlignment="1">
      <alignment horizontal="left" wrapText="1"/>
      <protection/>
    </xf>
    <xf numFmtId="0" fontId="37" fillId="0" borderId="0" xfId="90" applyNumberFormat="1" applyFont="1" applyFill="1" applyAlignment="1" applyProtection="1">
      <alignment horizontal="center" vertical="center" wrapText="1"/>
      <protection hidden="1"/>
    </xf>
    <xf numFmtId="0" fontId="22" fillId="0" borderId="10" xfId="93" applyFont="1" applyBorder="1" applyAlignment="1">
      <alignment horizontal="left" wrapText="1"/>
      <protection/>
    </xf>
    <xf numFmtId="0" fontId="23" fillId="0" borderId="0" xfId="93" applyFont="1" applyAlignment="1">
      <alignment wrapText="1"/>
      <protection/>
    </xf>
    <xf numFmtId="0" fontId="0" fillId="0" borderId="0" xfId="0" applyAlignment="1">
      <alignment wrapText="1"/>
    </xf>
    <xf numFmtId="0" fontId="24" fillId="0" borderId="10" xfId="93" applyFont="1" applyBorder="1" applyAlignment="1">
      <alignment/>
      <protection/>
    </xf>
    <xf numFmtId="0" fontId="24" fillId="0" borderId="16" xfId="93" applyFont="1" applyBorder="1" applyAlignment="1">
      <alignment wrapText="1"/>
      <protection/>
    </xf>
    <xf numFmtId="0" fontId="24" fillId="0" borderId="20" xfId="93" applyFont="1" applyBorder="1" applyAlignment="1">
      <alignment wrapText="1"/>
      <protection/>
    </xf>
    <xf numFmtId="0" fontId="24" fillId="0" borderId="14" xfId="93" applyFont="1" applyBorder="1" applyAlignment="1">
      <alignment wrapText="1"/>
      <protection/>
    </xf>
    <xf numFmtId="0" fontId="24" fillId="0" borderId="16" xfId="93" applyFont="1" applyBorder="1" applyAlignment="1">
      <alignment horizontal="justify" vertical="justify"/>
      <protection/>
    </xf>
    <xf numFmtId="0" fontId="24" fillId="0" borderId="20" xfId="93" applyFont="1" applyBorder="1" applyAlignment="1">
      <alignment horizontal="justify" vertical="justify"/>
      <protection/>
    </xf>
    <xf numFmtId="0" fontId="24" fillId="0" borderId="14" xfId="93" applyFont="1" applyBorder="1" applyAlignment="1">
      <alignment horizontal="justify" vertical="justify"/>
      <protection/>
    </xf>
    <xf numFmtId="0" fontId="22" fillId="0" borderId="16" xfId="93" applyFont="1" applyBorder="1" applyAlignment="1">
      <alignment horizontal="center"/>
      <protection/>
    </xf>
    <xf numFmtId="0" fontId="22" fillId="0" borderId="20" xfId="93" applyFont="1" applyBorder="1" applyAlignment="1">
      <alignment horizontal="center"/>
      <protection/>
    </xf>
    <xf numFmtId="0" fontId="22" fillId="0" borderId="14" xfId="93" applyFont="1" applyBorder="1" applyAlignment="1">
      <alignment horizontal="center"/>
      <protection/>
    </xf>
    <xf numFmtId="0" fontId="26" fillId="0" borderId="20" xfId="93" applyFont="1" applyBorder="1" applyAlignment="1">
      <alignment wrapText="1"/>
      <protection/>
    </xf>
    <xf numFmtId="0" fontId="26" fillId="0" borderId="14" xfId="93" applyFont="1" applyBorder="1" applyAlignment="1">
      <alignment wrapText="1"/>
      <protection/>
    </xf>
    <xf numFmtId="0" fontId="23" fillId="0" borderId="0" xfId="93" applyFont="1" applyBorder="1" applyAlignment="1">
      <alignment horizontal="center" wrapText="1"/>
      <protection/>
    </xf>
    <xf numFmtId="0" fontId="6" fillId="0" borderId="0" xfId="93" applyBorder="1" applyAlignment="1">
      <alignment horizontal="center"/>
      <protection/>
    </xf>
    <xf numFmtId="0" fontId="22" fillId="0" borderId="20" xfId="93" applyFont="1" applyBorder="1" applyAlignment="1">
      <alignment horizontal="center" vertical="center" wrapText="1"/>
      <protection/>
    </xf>
    <xf numFmtId="0" fontId="6" fillId="0" borderId="20" xfId="93" applyFont="1" applyBorder="1" applyAlignment="1">
      <alignment horizontal="center" vertical="center" wrapText="1"/>
      <protection/>
    </xf>
    <xf numFmtId="0" fontId="6" fillId="0" borderId="14" xfId="93" applyFont="1" applyBorder="1" applyAlignment="1">
      <alignment horizontal="center" vertical="center" wrapText="1"/>
      <protection/>
    </xf>
    <xf numFmtId="0" fontId="22" fillId="0" borderId="10" xfId="93" applyFont="1" applyFill="1" applyBorder="1" applyAlignment="1">
      <alignment horizontal="left" wrapText="1"/>
      <protection/>
    </xf>
    <xf numFmtId="0" fontId="24" fillId="0" borderId="10" xfId="93" applyFont="1" applyFill="1" applyBorder="1" applyAlignment="1">
      <alignment horizontal="left" wrapText="1"/>
      <protection/>
    </xf>
    <xf numFmtId="0" fontId="22" fillId="0" borderId="0" xfId="93" applyFont="1" applyAlignment="1">
      <alignment horizontal="center"/>
      <protection/>
    </xf>
    <xf numFmtId="0" fontId="24" fillId="0" borderId="10" xfId="93" applyFont="1" applyBorder="1" applyAlignment="1">
      <alignment horizontal="left" wrapText="1"/>
      <protection/>
    </xf>
  </cellXfs>
  <cellStyles count="9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2 3" xfId="91"/>
    <cellStyle name="Обычный 3" xfId="92"/>
    <cellStyle name="Обычный_Приложения к решению о бюджете на 2014 год" xfId="93"/>
    <cellStyle name="Followed Hyperlink" xfId="94"/>
    <cellStyle name="Плохой" xfId="95"/>
    <cellStyle name="Плохой 2" xfId="96"/>
    <cellStyle name="Пояснение" xfId="97"/>
    <cellStyle name="Пояснение 2" xfId="98"/>
    <cellStyle name="Примечание" xfId="99"/>
    <cellStyle name="Примечание 2" xfId="100"/>
    <cellStyle name="Percent" xfId="101"/>
    <cellStyle name="Связанная ячейка" xfId="102"/>
    <cellStyle name="Связанная ячейка 2" xfId="103"/>
    <cellStyle name="Стиль 1" xfId="104"/>
    <cellStyle name="Текст предупреждения" xfId="105"/>
    <cellStyle name="Текст предупреждения 2" xfId="106"/>
    <cellStyle name="Comma" xfId="107"/>
    <cellStyle name="Comma [0]" xfId="108"/>
    <cellStyle name="Хороший" xfId="109"/>
    <cellStyle name="Хороший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7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23.8515625" style="1" customWidth="1"/>
    <col min="2" max="6" width="9.140625" style="1" customWidth="1"/>
    <col min="7" max="7" width="10.7109375" style="1" customWidth="1"/>
    <col min="8" max="8" width="14.140625" style="1" customWidth="1"/>
    <col min="9" max="16384" width="9.140625" style="1" customWidth="1"/>
  </cols>
  <sheetData>
    <row r="1" spans="6:8" ht="12.75">
      <c r="F1" s="2"/>
      <c r="H1" s="49" t="s">
        <v>0</v>
      </c>
    </row>
    <row r="2" spans="6:8" ht="12.75">
      <c r="F2" s="2"/>
      <c r="H2" s="49" t="s">
        <v>1</v>
      </c>
    </row>
    <row r="3" spans="6:8" ht="12.75">
      <c r="F3" s="2"/>
      <c r="H3" s="49" t="s">
        <v>2</v>
      </c>
    </row>
    <row r="4" spans="6:8" ht="12.75">
      <c r="F4" s="2"/>
      <c r="H4" s="49" t="s">
        <v>299</v>
      </c>
    </row>
    <row r="5" spans="6:8" ht="12.75">
      <c r="F5" s="2"/>
      <c r="H5" s="49" t="s">
        <v>198</v>
      </c>
    </row>
    <row r="6" ht="12.75">
      <c r="H6" s="49" t="s">
        <v>331</v>
      </c>
    </row>
    <row r="8" spans="1:8" ht="32.25" customHeight="1">
      <c r="A8" s="110" t="s">
        <v>296</v>
      </c>
      <c r="B8" s="110"/>
      <c r="C8" s="110"/>
      <c r="D8" s="110"/>
      <c r="E8" s="110"/>
      <c r="F8" s="111"/>
      <c r="G8" s="111"/>
      <c r="H8" s="111"/>
    </row>
    <row r="9" ht="12.75">
      <c r="H9" s="1" t="s">
        <v>172</v>
      </c>
    </row>
    <row r="10" spans="1:8" ht="71.25" customHeight="1">
      <c r="A10" s="72" t="s">
        <v>26</v>
      </c>
      <c r="B10" s="112" t="s">
        <v>185</v>
      </c>
      <c r="C10" s="113"/>
      <c r="D10" s="113"/>
      <c r="E10" s="113"/>
      <c r="F10" s="114"/>
      <c r="G10" s="114"/>
      <c r="H10" s="72" t="s">
        <v>79</v>
      </c>
    </row>
    <row r="11" spans="1:8" s="74" customFormat="1" ht="12.75">
      <c r="A11" s="9">
        <v>1</v>
      </c>
      <c r="B11" s="115">
        <v>2</v>
      </c>
      <c r="C11" s="114"/>
      <c r="D11" s="114"/>
      <c r="E11" s="114"/>
      <c r="F11" s="114"/>
      <c r="G11" s="114"/>
      <c r="H11" s="76">
        <v>3</v>
      </c>
    </row>
    <row r="12" spans="1:8" ht="17.25" customHeight="1">
      <c r="A12" s="28" t="s">
        <v>82</v>
      </c>
      <c r="B12" s="116" t="s">
        <v>307</v>
      </c>
      <c r="C12" s="114"/>
      <c r="D12" s="114"/>
      <c r="E12" s="114"/>
      <c r="F12" s="114"/>
      <c r="G12" s="114"/>
      <c r="H12" s="5">
        <v>0</v>
      </c>
    </row>
    <row r="13" spans="1:8" ht="17.25" customHeight="1">
      <c r="A13" s="28" t="s">
        <v>181</v>
      </c>
      <c r="B13" s="107" t="s">
        <v>308</v>
      </c>
      <c r="C13" s="108"/>
      <c r="D13" s="108"/>
      <c r="E13" s="108"/>
      <c r="F13" s="108"/>
      <c r="G13" s="109"/>
      <c r="H13" s="24">
        <v>-9936.1</v>
      </c>
    </row>
    <row r="14" spans="1:8" ht="31.5" customHeight="1">
      <c r="A14" s="28" t="s">
        <v>182</v>
      </c>
      <c r="B14" s="107" t="s">
        <v>285</v>
      </c>
      <c r="C14" s="108"/>
      <c r="D14" s="108"/>
      <c r="E14" s="108"/>
      <c r="F14" s="108"/>
      <c r="G14" s="109"/>
      <c r="H14" s="24">
        <v>-9936.1</v>
      </c>
    </row>
    <row r="15" spans="1:8" ht="17.25" customHeight="1">
      <c r="A15" s="28" t="s">
        <v>183</v>
      </c>
      <c r="B15" s="107" t="s">
        <v>184</v>
      </c>
      <c r="C15" s="108"/>
      <c r="D15" s="108"/>
      <c r="E15" s="108"/>
      <c r="F15" s="108"/>
      <c r="G15" s="109"/>
      <c r="H15" s="24">
        <f>H16</f>
        <v>9936.1</v>
      </c>
    </row>
    <row r="16" spans="1:8" ht="29.25" customHeight="1">
      <c r="A16" s="28" t="s">
        <v>83</v>
      </c>
      <c r="B16" s="107" t="s">
        <v>286</v>
      </c>
      <c r="C16" s="108"/>
      <c r="D16" s="108"/>
      <c r="E16" s="108"/>
      <c r="F16" s="108"/>
      <c r="G16" s="109"/>
      <c r="H16" s="24">
        <v>9936.1</v>
      </c>
    </row>
    <row r="17" spans="1:8" ht="12.75">
      <c r="A17" s="65" t="s">
        <v>171</v>
      </c>
      <c r="B17" s="104"/>
      <c r="C17" s="105"/>
      <c r="D17" s="105"/>
      <c r="E17" s="105"/>
      <c r="F17" s="105"/>
      <c r="G17" s="106"/>
      <c r="H17" s="24">
        <v>0</v>
      </c>
    </row>
  </sheetData>
  <sheetProtection/>
  <mergeCells count="9">
    <mergeCell ref="B17:G17"/>
    <mergeCell ref="B15:G15"/>
    <mergeCell ref="B16:G16"/>
    <mergeCell ref="A8:H8"/>
    <mergeCell ref="B10:G10"/>
    <mergeCell ref="B11:G11"/>
    <mergeCell ref="B12:G12"/>
    <mergeCell ref="B13:G13"/>
    <mergeCell ref="B14:G14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63"/>
  <sheetViews>
    <sheetView zoomScalePageLayoutView="0" workbookViewId="0" topLeftCell="A4">
      <selection activeCell="L17" sqref="L17"/>
    </sheetView>
  </sheetViews>
  <sheetFormatPr defaultColWidth="9.140625" defaultRowHeight="12.75"/>
  <cols>
    <col min="1" max="4" width="9.140625" style="1" customWidth="1"/>
    <col min="5" max="5" width="23.28125" style="1" customWidth="1"/>
    <col min="6" max="6" width="9.00390625" style="1" customWidth="1"/>
    <col min="7" max="7" width="10.8515625" style="1" customWidth="1"/>
    <col min="8" max="8" width="11.140625" style="88" customWidth="1"/>
    <col min="9" max="9" width="11.28125" style="88" customWidth="1"/>
    <col min="10" max="16384" width="9.140625" style="1" customWidth="1"/>
  </cols>
  <sheetData>
    <row r="1" ht="12.75">
      <c r="I1" s="89" t="s">
        <v>81</v>
      </c>
    </row>
    <row r="2" ht="12.75">
      <c r="I2" s="89" t="s">
        <v>1</v>
      </c>
    </row>
    <row r="3" ht="12.75">
      <c r="I3" s="89" t="s">
        <v>2</v>
      </c>
    </row>
    <row r="4" ht="12.75">
      <c r="I4" s="89" t="s">
        <v>305</v>
      </c>
    </row>
    <row r="5" ht="12.75">
      <c r="I5" s="89" t="s">
        <v>214</v>
      </c>
    </row>
    <row r="6" ht="12.75">
      <c r="I6" s="89" t="s">
        <v>335</v>
      </c>
    </row>
    <row r="8" spans="1:8" ht="29.25" customHeight="1">
      <c r="A8" s="229" t="s">
        <v>265</v>
      </c>
      <c r="B8" s="229"/>
      <c r="C8" s="229"/>
      <c r="D8" s="229"/>
      <c r="E8" s="229"/>
      <c r="F8" s="229"/>
      <c r="G8" s="229"/>
      <c r="H8" s="229"/>
    </row>
    <row r="9" spans="8:9" ht="12.75">
      <c r="H9" s="89"/>
      <c r="I9" s="89" t="s">
        <v>78</v>
      </c>
    </row>
    <row r="10" spans="1:9" ht="25.5">
      <c r="A10" s="125" t="s">
        <v>47</v>
      </c>
      <c r="B10" s="125"/>
      <c r="C10" s="125"/>
      <c r="D10" s="125"/>
      <c r="E10" s="125"/>
      <c r="F10" s="71" t="s">
        <v>49</v>
      </c>
      <c r="G10" s="71" t="s">
        <v>50</v>
      </c>
      <c r="H10" s="90" t="s">
        <v>263</v>
      </c>
      <c r="I10" s="90" t="s">
        <v>264</v>
      </c>
    </row>
    <row r="11" spans="1:9" ht="12.75">
      <c r="A11" s="230">
        <v>1</v>
      </c>
      <c r="B11" s="230"/>
      <c r="C11" s="230"/>
      <c r="D11" s="230"/>
      <c r="E11" s="230"/>
      <c r="F11" s="25">
        <v>2</v>
      </c>
      <c r="G11" s="25">
        <v>3</v>
      </c>
      <c r="H11" s="96">
        <v>4</v>
      </c>
      <c r="I11" s="96">
        <v>5</v>
      </c>
    </row>
    <row r="12" spans="1:9" ht="15.75" customHeight="1">
      <c r="A12" s="231" t="s">
        <v>51</v>
      </c>
      <c r="B12" s="232"/>
      <c r="C12" s="232"/>
      <c r="D12" s="232"/>
      <c r="E12" s="233"/>
      <c r="F12" s="20" t="s">
        <v>52</v>
      </c>
      <c r="G12" s="21"/>
      <c r="H12" s="85">
        <f>H14+H15+H21+H27+H28</f>
        <v>4496.4</v>
      </c>
      <c r="I12" s="85">
        <f>I14+I15+I21+I27+I28</f>
        <v>4414.2</v>
      </c>
    </row>
    <row r="13" spans="1:9" ht="10.5" customHeight="1" hidden="1">
      <c r="A13" s="207" t="s">
        <v>53</v>
      </c>
      <c r="B13" s="210"/>
      <c r="C13" s="210"/>
      <c r="D13" s="210"/>
      <c r="E13" s="211"/>
      <c r="F13" s="21" t="s">
        <v>52</v>
      </c>
      <c r="G13" s="21" t="s">
        <v>54</v>
      </c>
      <c r="H13" s="84"/>
      <c r="I13" s="93"/>
    </row>
    <row r="14" spans="1:9" ht="28.5" customHeight="1">
      <c r="A14" s="221" t="s">
        <v>55</v>
      </c>
      <c r="B14" s="227"/>
      <c r="C14" s="227"/>
      <c r="D14" s="227"/>
      <c r="E14" s="228"/>
      <c r="F14" s="21" t="s">
        <v>52</v>
      </c>
      <c r="G14" s="21" t="s">
        <v>56</v>
      </c>
      <c r="H14" s="84">
        <v>938</v>
      </c>
      <c r="I14" s="84">
        <v>938</v>
      </c>
    </row>
    <row r="15" spans="1:9" ht="42.75" customHeight="1">
      <c r="A15" s="196" t="s">
        <v>166</v>
      </c>
      <c r="B15" s="196"/>
      <c r="C15" s="196"/>
      <c r="D15" s="196"/>
      <c r="E15" s="196"/>
      <c r="F15" s="21" t="s">
        <v>52</v>
      </c>
      <c r="G15" s="21" t="s">
        <v>57</v>
      </c>
      <c r="H15" s="91">
        <f>3462.2-100-10-50+100+2.8</f>
        <v>3405</v>
      </c>
      <c r="I15" s="91">
        <f>3222.3+50+50.5</f>
        <v>3322.8</v>
      </c>
    </row>
    <row r="16" spans="1:9" ht="12.75" customHeight="1">
      <c r="A16" s="215" t="s">
        <v>186</v>
      </c>
      <c r="B16" s="216"/>
      <c r="C16" s="216"/>
      <c r="D16" s="216"/>
      <c r="E16" s="217"/>
      <c r="F16" s="77"/>
      <c r="G16" s="77"/>
      <c r="H16" s="92"/>
      <c r="I16" s="92"/>
    </row>
    <row r="17" spans="1:9" ht="15" customHeight="1">
      <c r="A17" s="215" t="s">
        <v>134</v>
      </c>
      <c r="B17" s="227"/>
      <c r="C17" s="227"/>
      <c r="D17" s="227"/>
      <c r="E17" s="228"/>
      <c r="F17" s="77" t="s">
        <v>52</v>
      </c>
      <c r="G17" s="77" t="s">
        <v>57</v>
      </c>
      <c r="H17" s="87">
        <f>H18+H19</f>
        <v>39.1</v>
      </c>
      <c r="I17" s="87">
        <f>I18+I19</f>
        <v>39.1</v>
      </c>
    </row>
    <row r="18" spans="1:9" ht="30.75" customHeight="1">
      <c r="A18" s="215" t="s">
        <v>188</v>
      </c>
      <c r="B18" s="227"/>
      <c r="C18" s="227"/>
      <c r="D18" s="227"/>
      <c r="E18" s="228"/>
      <c r="F18" s="77" t="s">
        <v>52</v>
      </c>
      <c r="G18" s="77" t="s">
        <v>57</v>
      </c>
      <c r="H18" s="87">
        <v>24.1</v>
      </c>
      <c r="I18" s="87">
        <v>24.1</v>
      </c>
    </row>
    <row r="19" spans="1:9" ht="46.5" customHeight="1">
      <c r="A19" s="234" t="s">
        <v>266</v>
      </c>
      <c r="B19" s="237"/>
      <c r="C19" s="237"/>
      <c r="D19" s="237"/>
      <c r="E19" s="238"/>
      <c r="F19" s="77" t="s">
        <v>52</v>
      </c>
      <c r="G19" s="77" t="s">
        <v>57</v>
      </c>
      <c r="H19" s="87">
        <v>15</v>
      </c>
      <c r="I19" s="87">
        <v>15</v>
      </c>
    </row>
    <row r="20" spans="1:9" ht="2.25" customHeight="1" hidden="1">
      <c r="A20" s="97"/>
      <c r="B20" s="98"/>
      <c r="C20" s="98"/>
      <c r="D20" s="98"/>
      <c r="E20" s="99"/>
      <c r="F20" s="77"/>
      <c r="G20" s="77"/>
      <c r="H20" s="87"/>
      <c r="I20" s="87"/>
    </row>
    <row r="21" spans="1:9" ht="30" customHeight="1">
      <c r="A21" s="221" t="s">
        <v>132</v>
      </c>
      <c r="B21" s="227"/>
      <c r="C21" s="227"/>
      <c r="D21" s="227"/>
      <c r="E21" s="228"/>
      <c r="F21" s="21" t="s">
        <v>52</v>
      </c>
      <c r="G21" s="21" t="s">
        <v>88</v>
      </c>
      <c r="H21" s="91">
        <v>140</v>
      </c>
      <c r="I21" s="91">
        <v>140</v>
      </c>
    </row>
    <row r="22" spans="1:9" ht="24" customHeight="1">
      <c r="A22" s="215" t="s">
        <v>186</v>
      </c>
      <c r="B22" s="216"/>
      <c r="C22" s="216"/>
      <c r="D22" s="216"/>
      <c r="E22" s="217"/>
      <c r="F22" s="21"/>
      <c r="G22" s="21"/>
      <c r="H22" s="91"/>
      <c r="I22" s="91"/>
    </row>
    <row r="23" spans="1:9" ht="12.75" customHeight="1" hidden="1">
      <c r="A23" s="215" t="s">
        <v>134</v>
      </c>
      <c r="B23" s="216"/>
      <c r="C23" s="216"/>
      <c r="D23" s="216"/>
      <c r="E23" s="217"/>
      <c r="F23" s="77" t="s">
        <v>52</v>
      </c>
      <c r="G23" s="77" t="s">
        <v>88</v>
      </c>
      <c r="H23" s="91"/>
      <c r="I23" s="93"/>
    </row>
    <row r="24" spans="1:9" ht="12" customHeight="1">
      <c r="A24" s="215" t="s">
        <v>134</v>
      </c>
      <c r="B24" s="227"/>
      <c r="C24" s="227"/>
      <c r="D24" s="227"/>
      <c r="E24" s="228"/>
      <c r="F24" s="77" t="s">
        <v>52</v>
      </c>
      <c r="G24" s="77" t="s">
        <v>88</v>
      </c>
      <c r="H24" s="87">
        <f>H25+H26</f>
        <v>140</v>
      </c>
      <c r="I24" s="87">
        <f>I25+I26</f>
        <v>140</v>
      </c>
    </row>
    <row r="25" spans="1:9" ht="69" customHeight="1" hidden="1">
      <c r="A25" s="234" t="s">
        <v>167</v>
      </c>
      <c r="B25" s="235"/>
      <c r="C25" s="235"/>
      <c r="D25" s="235"/>
      <c r="E25" s="236"/>
      <c r="F25" s="77" t="s">
        <v>52</v>
      </c>
      <c r="G25" s="77" t="s">
        <v>88</v>
      </c>
      <c r="H25" s="87"/>
      <c r="I25" s="87"/>
    </row>
    <row r="26" spans="1:9" ht="45.75" customHeight="1">
      <c r="A26" s="234" t="s">
        <v>136</v>
      </c>
      <c r="B26" s="237"/>
      <c r="C26" s="237"/>
      <c r="D26" s="237"/>
      <c r="E26" s="238"/>
      <c r="F26" s="77" t="s">
        <v>52</v>
      </c>
      <c r="G26" s="77" t="s">
        <v>88</v>
      </c>
      <c r="H26" s="87">
        <v>140</v>
      </c>
      <c r="I26" s="87">
        <v>140</v>
      </c>
    </row>
    <row r="27" spans="1:9" ht="18.75" customHeight="1">
      <c r="A27" s="221" t="s">
        <v>58</v>
      </c>
      <c r="B27" s="222"/>
      <c r="C27" s="222"/>
      <c r="D27" s="222"/>
      <c r="E27" s="223"/>
      <c r="F27" s="21" t="s">
        <v>52</v>
      </c>
      <c r="G27" s="21" t="s">
        <v>59</v>
      </c>
      <c r="H27" s="91">
        <v>10</v>
      </c>
      <c r="I27" s="91">
        <v>10</v>
      </c>
    </row>
    <row r="28" spans="1:9" ht="17.25" customHeight="1">
      <c r="A28" s="196" t="s">
        <v>60</v>
      </c>
      <c r="B28" s="196"/>
      <c r="C28" s="196"/>
      <c r="D28" s="196"/>
      <c r="E28" s="196"/>
      <c r="F28" s="21" t="s">
        <v>52</v>
      </c>
      <c r="G28" s="21" t="s">
        <v>61</v>
      </c>
      <c r="H28" s="91">
        <v>3.4</v>
      </c>
      <c r="I28" s="91">
        <v>3.4</v>
      </c>
    </row>
    <row r="29" spans="1:9" ht="13.5" customHeight="1">
      <c r="A29" s="212" t="s">
        <v>62</v>
      </c>
      <c r="B29" s="213"/>
      <c r="C29" s="213"/>
      <c r="D29" s="213"/>
      <c r="E29" s="214"/>
      <c r="F29" s="20" t="s">
        <v>56</v>
      </c>
      <c r="G29" s="21"/>
      <c r="H29" s="92">
        <f>H30</f>
        <v>199.9</v>
      </c>
      <c r="I29" s="92">
        <f>I30</f>
        <v>199.9</v>
      </c>
    </row>
    <row r="30" spans="1:9" ht="13.5" customHeight="1">
      <c r="A30" s="226" t="s">
        <v>114</v>
      </c>
      <c r="B30" s="226"/>
      <c r="C30" s="226"/>
      <c r="D30" s="226"/>
      <c r="E30" s="226"/>
      <c r="F30" s="21" t="s">
        <v>56</v>
      </c>
      <c r="G30" s="21" t="s">
        <v>54</v>
      </c>
      <c r="H30" s="91">
        <v>199.9</v>
      </c>
      <c r="I30" s="91">
        <v>199.9</v>
      </c>
    </row>
    <row r="31" spans="1:9" ht="12.75" customHeight="1">
      <c r="A31" s="212" t="s">
        <v>63</v>
      </c>
      <c r="B31" s="213"/>
      <c r="C31" s="213"/>
      <c r="D31" s="213"/>
      <c r="E31" s="214"/>
      <c r="F31" s="20" t="s">
        <v>54</v>
      </c>
      <c r="G31" s="21"/>
      <c r="H31" s="92">
        <f>H32</f>
        <v>30</v>
      </c>
      <c r="I31" s="92">
        <f>I32</f>
        <v>30</v>
      </c>
    </row>
    <row r="32" spans="1:11" ht="15" customHeight="1">
      <c r="A32" s="226" t="s">
        <v>65</v>
      </c>
      <c r="B32" s="226"/>
      <c r="C32" s="226"/>
      <c r="D32" s="226"/>
      <c r="E32" s="226"/>
      <c r="F32" s="21" t="s">
        <v>54</v>
      </c>
      <c r="G32" s="21" t="s">
        <v>66</v>
      </c>
      <c r="H32" s="84">
        <v>30</v>
      </c>
      <c r="I32" s="84">
        <v>30</v>
      </c>
      <c r="J32" s="27"/>
      <c r="K32" s="6"/>
    </row>
    <row r="33" spans="1:9" ht="12.75">
      <c r="A33" s="212" t="s">
        <v>69</v>
      </c>
      <c r="B33" s="213"/>
      <c r="C33" s="213"/>
      <c r="D33" s="213"/>
      <c r="E33" s="214"/>
      <c r="F33" s="20" t="s">
        <v>70</v>
      </c>
      <c r="G33" s="21"/>
      <c r="H33" s="85">
        <f>H34</f>
        <v>1000</v>
      </c>
      <c r="I33" s="85">
        <f>I34</f>
        <v>1000</v>
      </c>
    </row>
    <row r="34" spans="1:9" ht="12.75">
      <c r="A34" s="226" t="s">
        <v>71</v>
      </c>
      <c r="B34" s="226"/>
      <c r="C34" s="226"/>
      <c r="D34" s="226"/>
      <c r="E34" s="226"/>
      <c r="F34" s="21" t="s">
        <v>70</v>
      </c>
      <c r="G34" s="21" t="s">
        <v>54</v>
      </c>
      <c r="H34" s="84">
        <v>1000</v>
      </c>
      <c r="I34" s="84">
        <v>1000</v>
      </c>
    </row>
    <row r="35" spans="1:9" ht="12.75">
      <c r="A35" s="212" t="s">
        <v>119</v>
      </c>
      <c r="B35" s="213"/>
      <c r="C35" s="213"/>
      <c r="D35" s="213"/>
      <c r="E35" s="214"/>
      <c r="F35" s="20" t="s">
        <v>87</v>
      </c>
      <c r="G35" s="21"/>
      <c r="H35" s="85">
        <f>H36</f>
        <v>1349.4</v>
      </c>
      <c r="I35" s="85">
        <f>I36</f>
        <v>1349.4</v>
      </c>
    </row>
    <row r="36" spans="1:9" ht="12.75">
      <c r="A36" s="207" t="s">
        <v>120</v>
      </c>
      <c r="B36" s="210"/>
      <c r="C36" s="210"/>
      <c r="D36" s="210"/>
      <c r="E36" s="211"/>
      <c r="F36" s="21" t="s">
        <v>87</v>
      </c>
      <c r="G36" s="21" t="s">
        <v>52</v>
      </c>
      <c r="H36" s="84">
        <f>H38</f>
        <v>1349.4</v>
      </c>
      <c r="I36" s="84">
        <f>I38</f>
        <v>1349.4</v>
      </c>
    </row>
    <row r="37" spans="1:9" ht="12.75">
      <c r="A37" s="215" t="s">
        <v>186</v>
      </c>
      <c r="B37" s="216"/>
      <c r="C37" s="216"/>
      <c r="D37" s="216"/>
      <c r="E37" s="217"/>
      <c r="F37" s="21"/>
      <c r="G37" s="21"/>
      <c r="H37" s="84"/>
      <c r="I37" s="84"/>
    </row>
    <row r="38" spans="1:9" ht="12.75">
      <c r="A38" s="215" t="s">
        <v>134</v>
      </c>
      <c r="B38" s="227"/>
      <c r="C38" s="227"/>
      <c r="D38" s="227"/>
      <c r="E38" s="228"/>
      <c r="F38" s="77" t="s">
        <v>87</v>
      </c>
      <c r="G38" s="77" t="s">
        <v>52</v>
      </c>
      <c r="H38" s="83">
        <f>H39</f>
        <v>1349.4</v>
      </c>
      <c r="I38" s="83">
        <f>I39</f>
        <v>1349.4</v>
      </c>
    </row>
    <row r="39" spans="1:9" ht="41.25" customHeight="1">
      <c r="A39" s="234" t="s">
        <v>143</v>
      </c>
      <c r="B39" s="237"/>
      <c r="C39" s="237"/>
      <c r="D39" s="237"/>
      <c r="E39" s="238"/>
      <c r="F39" s="77" t="s">
        <v>87</v>
      </c>
      <c r="G39" s="77" t="s">
        <v>52</v>
      </c>
      <c r="H39" s="83">
        <v>1349.4</v>
      </c>
      <c r="I39" s="83">
        <v>1349.4</v>
      </c>
    </row>
    <row r="40" spans="1:9" ht="15.75" customHeight="1">
      <c r="A40" s="212" t="s">
        <v>74</v>
      </c>
      <c r="B40" s="213"/>
      <c r="C40" s="213"/>
      <c r="D40" s="213"/>
      <c r="E40" s="214"/>
      <c r="F40" s="20" t="s">
        <v>66</v>
      </c>
      <c r="G40" s="21"/>
      <c r="H40" s="85">
        <f>H41+H42</f>
        <v>80</v>
      </c>
      <c r="I40" s="85">
        <f>I41+I42</f>
        <v>80</v>
      </c>
    </row>
    <row r="41" spans="1:9" ht="12.75" customHeight="1" hidden="1">
      <c r="A41" s="207" t="s">
        <v>75</v>
      </c>
      <c r="B41" s="210"/>
      <c r="C41" s="210"/>
      <c r="D41" s="210"/>
      <c r="E41" s="211"/>
      <c r="F41" s="21" t="s">
        <v>66</v>
      </c>
      <c r="G41" s="21" t="s">
        <v>52</v>
      </c>
      <c r="H41" s="84"/>
      <c r="I41" s="84"/>
    </row>
    <row r="42" spans="1:9" ht="12.75" customHeight="1">
      <c r="A42" s="207" t="s">
        <v>179</v>
      </c>
      <c r="B42" s="208"/>
      <c r="C42" s="208"/>
      <c r="D42" s="208"/>
      <c r="E42" s="209"/>
      <c r="F42" s="21" t="s">
        <v>66</v>
      </c>
      <c r="G42" s="21" t="s">
        <v>54</v>
      </c>
      <c r="H42" s="84">
        <v>80</v>
      </c>
      <c r="I42" s="84">
        <v>80</v>
      </c>
    </row>
    <row r="43" spans="1:9" ht="12.75" customHeight="1">
      <c r="A43" s="212" t="s">
        <v>72</v>
      </c>
      <c r="B43" s="213"/>
      <c r="C43" s="213"/>
      <c r="D43" s="213"/>
      <c r="E43" s="214"/>
      <c r="F43" s="20" t="s">
        <v>59</v>
      </c>
      <c r="G43" s="21"/>
      <c r="H43" s="85">
        <f>H44</f>
        <v>2000</v>
      </c>
      <c r="I43" s="85">
        <f>I44</f>
        <v>2000</v>
      </c>
    </row>
    <row r="44" spans="1:9" ht="12.75">
      <c r="A44" s="202" t="s">
        <v>73</v>
      </c>
      <c r="B44" s="203"/>
      <c r="C44" s="203"/>
      <c r="D44" s="203"/>
      <c r="E44" s="204"/>
      <c r="F44" s="21" t="s">
        <v>59</v>
      </c>
      <c r="G44" s="21" t="s">
        <v>52</v>
      </c>
      <c r="H44" s="84">
        <v>2000</v>
      </c>
      <c r="I44" s="84">
        <v>2000</v>
      </c>
    </row>
    <row r="45" spans="1:9" ht="12.75">
      <c r="A45" s="201" t="s">
        <v>76</v>
      </c>
      <c r="B45" s="201"/>
      <c r="C45" s="201"/>
      <c r="D45" s="201"/>
      <c r="E45" s="201"/>
      <c r="F45" s="25"/>
      <c r="G45" s="25"/>
      <c r="H45" s="85">
        <f>H12+H29+H31+H33+H35+H40+H43</f>
        <v>9155.699999999999</v>
      </c>
      <c r="I45" s="85">
        <f>I12+I29+I31+I33+I35+I40+I43</f>
        <v>9073.5</v>
      </c>
    </row>
    <row r="46" spans="1:9" ht="12.75">
      <c r="A46" s="201" t="s">
        <v>89</v>
      </c>
      <c r="B46" s="201"/>
      <c r="C46" s="201"/>
      <c r="D46" s="201"/>
      <c r="E46" s="201"/>
      <c r="F46" s="32"/>
      <c r="G46" s="32"/>
      <c r="H46" s="85">
        <v>250</v>
      </c>
      <c r="I46" s="85">
        <v>480</v>
      </c>
    </row>
    <row r="47" spans="1:9" ht="12.75">
      <c r="A47" s="201" t="s">
        <v>90</v>
      </c>
      <c r="B47" s="201"/>
      <c r="C47" s="201"/>
      <c r="D47" s="201"/>
      <c r="E47" s="201"/>
      <c r="F47" s="32"/>
      <c r="G47" s="32"/>
      <c r="H47" s="85">
        <f>H45+H46</f>
        <v>9405.699999999999</v>
      </c>
      <c r="I47" s="85">
        <f>I45+I46</f>
        <v>9553.5</v>
      </c>
    </row>
    <row r="48" spans="1:9" ht="12.75">
      <c r="A48" s="215" t="s">
        <v>186</v>
      </c>
      <c r="B48" s="216"/>
      <c r="C48" s="216"/>
      <c r="D48" s="216"/>
      <c r="E48" s="217"/>
      <c r="F48" s="32"/>
      <c r="G48" s="32"/>
      <c r="H48" s="93"/>
      <c r="I48" s="93"/>
    </row>
    <row r="49" spans="1:9" ht="13.5">
      <c r="A49" s="218" t="s">
        <v>134</v>
      </c>
      <c r="B49" s="219"/>
      <c r="C49" s="219"/>
      <c r="D49" s="219"/>
      <c r="E49" s="220"/>
      <c r="F49" s="65"/>
      <c r="G49" s="65"/>
      <c r="H49" s="94">
        <f>H17+H24+H38</f>
        <v>1528.5</v>
      </c>
      <c r="I49" s="94">
        <f>I17+I24+I38</f>
        <v>1528.5</v>
      </c>
    </row>
    <row r="50" spans="1:7" ht="12.75">
      <c r="A50" s="130"/>
      <c r="B50" s="130"/>
      <c r="C50" s="130"/>
      <c r="D50" s="130"/>
      <c r="E50" s="130"/>
      <c r="F50" s="6"/>
      <c r="G50" s="6"/>
    </row>
    <row r="51" spans="1:7" ht="12.75">
      <c r="A51" s="130"/>
      <c r="B51" s="130"/>
      <c r="C51" s="130"/>
      <c r="D51" s="130"/>
      <c r="E51" s="130"/>
      <c r="F51" s="6"/>
      <c r="G51" s="6"/>
    </row>
    <row r="52" spans="1:7" ht="12.75">
      <c r="A52" s="130"/>
      <c r="B52" s="130"/>
      <c r="C52" s="130"/>
      <c r="D52" s="130"/>
      <c r="E52" s="130"/>
      <c r="F52" s="6"/>
      <c r="G52" s="6"/>
    </row>
    <row r="53" spans="1:7" ht="12.75">
      <c r="A53" s="130"/>
      <c r="B53" s="130"/>
      <c r="C53" s="130"/>
      <c r="D53" s="130"/>
      <c r="E53" s="130"/>
      <c r="F53" s="6"/>
      <c r="G53" s="6"/>
    </row>
    <row r="54" spans="1:7" ht="12.75">
      <c r="A54" s="130"/>
      <c r="B54" s="130"/>
      <c r="C54" s="130"/>
      <c r="D54" s="130"/>
      <c r="E54" s="130"/>
      <c r="F54" s="6"/>
      <c r="G54" s="6"/>
    </row>
    <row r="55" spans="1:7" ht="12.75">
      <c r="A55" s="130"/>
      <c r="B55" s="130"/>
      <c r="C55" s="130"/>
      <c r="D55" s="130"/>
      <c r="E55" s="130"/>
      <c r="F55" s="6"/>
      <c r="G55" s="6"/>
    </row>
    <row r="56" spans="1:7" ht="12.75">
      <c r="A56" s="130"/>
      <c r="B56" s="130"/>
      <c r="C56" s="130"/>
      <c r="D56" s="130"/>
      <c r="E56" s="130"/>
      <c r="F56" s="6"/>
      <c r="G56" s="6"/>
    </row>
    <row r="57" spans="1:7" ht="12.75">
      <c r="A57" s="130"/>
      <c r="B57" s="130"/>
      <c r="C57" s="130"/>
      <c r="D57" s="130"/>
      <c r="E57" s="130"/>
      <c r="F57" s="6"/>
      <c r="G57" s="6"/>
    </row>
    <row r="58" spans="1:7" ht="12.75">
      <c r="A58" s="130"/>
      <c r="B58" s="130"/>
      <c r="C58" s="130"/>
      <c r="D58" s="130"/>
      <c r="E58" s="130"/>
      <c r="F58" s="6"/>
      <c r="G58" s="6"/>
    </row>
    <row r="59" spans="1:7" ht="12.75">
      <c r="A59" s="130"/>
      <c r="B59" s="130"/>
      <c r="C59" s="130"/>
      <c r="D59" s="130"/>
      <c r="E59" s="130"/>
      <c r="F59" s="6"/>
      <c r="G59" s="6"/>
    </row>
    <row r="60" spans="1:7" ht="12.75">
      <c r="A60" s="129"/>
      <c r="B60" s="129"/>
      <c r="C60" s="129"/>
      <c r="D60" s="129"/>
      <c r="E60" s="129"/>
      <c r="F60" s="6"/>
      <c r="G60" s="6"/>
    </row>
    <row r="61" spans="1:7" ht="12.75">
      <c r="A61" s="129"/>
      <c r="B61" s="129"/>
      <c r="C61" s="129"/>
      <c r="D61" s="129"/>
      <c r="E61" s="129"/>
      <c r="F61" s="6"/>
      <c r="G61" s="6"/>
    </row>
    <row r="62" spans="1:7" ht="12.75">
      <c r="A62" s="129"/>
      <c r="B62" s="129"/>
      <c r="C62" s="129"/>
      <c r="D62" s="129"/>
      <c r="E62" s="129"/>
      <c r="F62" s="6"/>
      <c r="G62" s="6"/>
    </row>
    <row r="63" spans="1:7" ht="12.75">
      <c r="A63" s="129"/>
      <c r="B63" s="129"/>
      <c r="C63" s="129"/>
      <c r="D63" s="129"/>
      <c r="E63" s="129"/>
      <c r="F63" s="6"/>
      <c r="G63" s="6"/>
    </row>
  </sheetData>
  <sheetProtection/>
  <mergeCells count="54">
    <mergeCell ref="A55:E55"/>
    <mergeCell ref="A56:E56"/>
    <mergeCell ref="A60:E60"/>
    <mergeCell ref="A61:E61"/>
    <mergeCell ref="A62:E62"/>
    <mergeCell ref="A52:E52"/>
    <mergeCell ref="A53:E53"/>
    <mergeCell ref="A54:E54"/>
    <mergeCell ref="A49:E49"/>
    <mergeCell ref="A50:E50"/>
    <mergeCell ref="A63:E63"/>
    <mergeCell ref="A24:E24"/>
    <mergeCell ref="A39:E39"/>
    <mergeCell ref="A30:E30"/>
    <mergeCell ref="A57:E57"/>
    <mergeCell ref="A58:E58"/>
    <mergeCell ref="A59:E59"/>
    <mergeCell ref="A37:E37"/>
    <mergeCell ref="A34:E34"/>
    <mergeCell ref="A42:E42"/>
    <mergeCell ref="A41:E41"/>
    <mergeCell ref="A35:E35"/>
    <mergeCell ref="A22:E22"/>
    <mergeCell ref="A27:E27"/>
    <mergeCell ref="A40:E40"/>
    <mergeCell ref="A36:E36"/>
    <mergeCell ref="A32:E32"/>
    <mergeCell ref="A26:E26"/>
    <mergeCell ref="A51:E51"/>
    <mergeCell ref="A23:E23"/>
    <mergeCell ref="A43:E43"/>
    <mergeCell ref="A44:E44"/>
    <mergeCell ref="A45:E45"/>
    <mergeCell ref="A46:E46"/>
    <mergeCell ref="A47:E47"/>
    <mergeCell ref="A48:E48"/>
    <mergeCell ref="A29:E29"/>
    <mergeCell ref="A38:E38"/>
    <mergeCell ref="A33:E33"/>
    <mergeCell ref="A31:E31"/>
    <mergeCell ref="A28:E28"/>
    <mergeCell ref="A13:E13"/>
    <mergeCell ref="A25:E25"/>
    <mergeCell ref="A19:E19"/>
    <mergeCell ref="A14:E14"/>
    <mergeCell ref="A8:H8"/>
    <mergeCell ref="A21:E21"/>
    <mergeCell ref="A18:E18"/>
    <mergeCell ref="A17:E17"/>
    <mergeCell ref="A11:E11"/>
    <mergeCell ref="A10:E10"/>
    <mergeCell ref="A16:E16"/>
    <mergeCell ref="A15:E15"/>
    <mergeCell ref="A12:E12"/>
  </mergeCells>
  <printOptions/>
  <pageMargins left="0.7874015748031497" right="0.3937007874015748" top="0.7874015748031497" bottom="0.7874015748031497" header="0.5118110236220472" footer="0.5118110236220472"/>
  <pageSetup fitToHeight="2" fitToWidth="1"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99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6.7109375" style="1" customWidth="1"/>
    <col min="2" max="2" width="5.57421875" style="1" customWidth="1"/>
    <col min="3" max="4" width="4.57421875" style="1" customWidth="1"/>
    <col min="5" max="5" width="23.00390625" style="1" customWidth="1"/>
    <col min="6" max="6" width="9.57421875" style="1" customWidth="1"/>
    <col min="7" max="7" width="9.00390625" style="1" customWidth="1"/>
    <col min="8" max="8" width="11.8515625" style="1" customWidth="1"/>
    <col min="9" max="9" width="10.28125" style="1" bestFit="1" customWidth="1"/>
    <col min="10" max="10" width="10.7109375" style="1" customWidth="1"/>
    <col min="11" max="16384" width="9.140625" style="1" customWidth="1"/>
  </cols>
  <sheetData>
    <row r="1" spans="7:11" ht="12.75">
      <c r="G1" s="2"/>
      <c r="H1" s="2"/>
      <c r="J1" s="2"/>
      <c r="K1" s="49" t="s">
        <v>175</v>
      </c>
    </row>
    <row r="2" spans="7:11" ht="12.75">
      <c r="G2" s="2"/>
      <c r="H2" s="2"/>
      <c r="J2" s="2"/>
      <c r="K2" s="49" t="s">
        <v>1</v>
      </c>
    </row>
    <row r="3" spans="7:11" ht="12.75">
      <c r="G3" s="2"/>
      <c r="H3" s="2"/>
      <c r="J3" s="2"/>
      <c r="K3" s="49" t="s">
        <v>2</v>
      </c>
    </row>
    <row r="4" spans="7:11" ht="12.75">
      <c r="G4" s="2"/>
      <c r="H4" s="2"/>
      <c r="J4" s="2"/>
      <c r="K4" s="49" t="s">
        <v>306</v>
      </c>
    </row>
    <row r="5" spans="7:11" ht="12.75">
      <c r="G5" s="2"/>
      <c r="H5" s="2"/>
      <c r="J5" s="2"/>
      <c r="K5" s="49" t="s">
        <v>199</v>
      </c>
    </row>
    <row r="6" ht="12.75">
      <c r="K6" s="49" t="s">
        <v>336</v>
      </c>
    </row>
    <row r="8" spans="1:11" ht="62.25" customHeight="1">
      <c r="A8" s="239" t="s">
        <v>292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</row>
    <row r="9" spans="10:11" ht="12.75">
      <c r="J9" s="49"/>
      <c r="K9" s="49" t="s">
        <v>78</v>
      </c>
    </row>
    <row r="10" spans="1:11" s="74" customFormat="1" ht="25.5">
      <c r="A10" s="125" t="s">
        <v>47</v>
      </c>
      <c r="B10" s="125"/>
      <c r="C10" s="125"/>
      <c r="D10" s="125"/>
      <c r="E10" s="125"/>
      <c r="F10" s="80" t="s">
        <v>49</v>
      </c>
      <c r="G10" s="81" t="s">
        <v>50</v>
      </c>
      <c r="H10" s="81" t="s">
        <v>93</v>
      </c>
      <c r="I10" s="81" t="s">
        <v>91</v>
      </c>
      <c r="J10" s="8" t="s">
        <v>263</v>
      </c>
      <c r="K10" s="8" t="s">
        <v>264</v>
      </c>
    </row>
    <row r="11" spans="1:11" s="74" customFormat="1" ht="12.75">
      <c r="A11" s="230">
        <v>1</v>
      </c>
      <c r="B11" s="230"/>
      <c r="C11" s="230"/>
      <c r="D11" s="230"/>
      <c r="E11" s="230"/>
      <c r="F11" s="25">
        <v>2</v>
      </c>
      <c r="G11" s="25">
        <v>3</v>
      </c>
      <c r="H11" s="25">
        <v>4</v>
      </c>
      <c r="I11" s="25">
        <v>5</v>
      </c>
      <c r="J11" s="25">
        <v>6</v>
      </c>
      <c r="K11" s="25">
        <v>7</v>
      </c>
    </row>
    <row r="12" spans="1:11" ht="18" customHeight="1">
      <c r="A12" s="212" t="s">
        <v>51</v>
      </c>
      <c r="B12" s="213"/>
      <c r="C12" s="213"/>
      <c r="D12" s="213"/>
      <c r="E12" s="214"/>
      <c r="F12" s="21" t="s">
        <v>52</v>
      </c>
      <c r="G12" s="21"/>
      <c r="H12" s="21"/>
      <c r="I12" s="21"/>
      <c r="J12" s="59">
        <f>J18+J44+J40+J13+J32</f>
        <v>4496.4</v>
      </c>
      <c r="K12" s="59">
        <f>K18+K44+K40+K13+K32</f>
        <v>4414.2</v>
      </c>
    </row>
    <row r="13" spans="1:11" ht="37.5" customHeight="1">
      <c r="A13" s="207" t="s">
        <v>55</v>
      </c>
      <c r="B13" s="210"/>
      <c r="C13" s="210"/>
      <c r="D13" s="210"/>
      <c r="E13" s="211"/>
      <c r="F13" s="21" t="s">
        <v>52</v>
      </c>
      <c r="G13" s="21" t="s">
        <v>56</v>
      </c>
      <c r="H13" s="21"/>
      <c r="I13" s="21"/>
      <c r="J13" s="59">
        <f>J14</f>
        <v>938</v>
      </c>
      <c r="K13" s="59">
        <f>K14</f>
        <v>938</v>
      </c>
    </row>
    <row r="14" spans="1:11" ht="29.25" customHeight="1">
      <c r="A14" s="202" t="s">
        <v>94</v>
      </c>
      <c r="B14" s="203"/>
      <c r="C14" s="203"/>
      <c r="D14" s="203"/>
      <c r="E14" s="204"/>
      <c r="F14" s="21" t="s">
        <v>52</v>
      </c>
      <c r="G14" s="21" t="s">
        <v>56</v>
      </c>
      <c r="H14" s="21" t="s">
        <v>251</v>
      </c>
      <c r="I14" s="21"/>
      <c r="J14" s="59">
        <f aca="true" t="shared" si="0" ref="J14:K16">J15</f>
        <v>938</v>
      </c>
      <c r="K14" s="59">
        <f t="shared" si="0"/>
        <v>938</v>
      </c>
    </row>
    <row r="15" spans="1:11" ht="21" customHeight="1">
      <c r="A15" s="202" t="s">
        <v>95</v>
      </c>
      <c r="B15" s="203"/>
      <c r="C15" s="203"/>
      <c r="D15" s="203"/>
      <c r="E15" s="204"/>
      <c r="F15" s="21" t="s">
        <v>52</v>
      </c>
      <c r="G15" s="21" t="s">
        <v>56</v>
      </c>
      <c r="H15" s="21" t="s">
        <v>254</v>
      </c>
      <c r="I15" s="21"/>
      <c r="J15" s="59">
        <f t="shared" si="0"/>
        <v>938</v>
      </c>
      <c r="K15" s="59">
        <f t="shared" si="0"/>
        <v>938</v>
      </c>
    </row>
    <row r="16" spans="1:11" ht="28.5" customHeight="1">
      <c r="A16" s="207" t="s">
        <v>96</v>
      </c>
      <c r="B16" s="210"/>
      <c r="C16" s="210"/>
      <c r="D16" s="210"/>
      <c r="E16" s="211"/>
      <c r="F16" s="21" t="s">
        <v>52</v>
      </c>
      <c r="G16" s="21" t="s">
        <v>56</v>
      </c>
      <c r="H16" s="21" t="s">
        <v>253</v>
      </c>
      <c r="I16" s="21"/>
      <c r="J16" s="59">
        <f t="shared" si="0"/>
        <v>938</v>
      </c>
      <c r="K16" s="59">
        <f t="shared" si="0"/>
        <v>938</v>
      </c>
    </row>
    <row r="17" spans="1:11" ht="28.5" customHeight="1">
      <c r="A17" s="207" t="s">
        <v>122</v>
      </c>
      <c r="B17" s="210"/>
      <c r="C17" s="210"/>
      <c r="D17" s="210"/>
      <c r="E17" s="211"/>
      <c r="F17" s="21" t="s">
        <v>52</v>
      </c>
      <c r="G17" s="21" t="s">
        <v>56</v>
      </c>
      <c r="H17" s="21" t="s">
        <v>253</v>
      </c>
      <c r="I17" s="21" t="s">
        <v>97</v>
      </c>
      <c r="J17" s="59">
        <v>938</v>
      </c>
      <c r="K17" s="59">
        <v>938</v>
      </c>
    </row>
    <row r="18" spans="1:11" ht="39" customHeight="1">
      <c r="A18" s="226" t="s">
        <v>166</v>
      </c>
      <c r="B18" s="226"/>
      <c r="C18" s="226"/>
      <c r="D18" s="226"/>
      <c r="E18" s="226"/>
      <c r="F18" s="21" t="s">
        <v>52</v>
      </c>
      <c r="G18" s="21" t="s">
        <v>57</v>
      </c>
      <c r="H18" s="21"/>
      <c r="I18" s="21"/>
      <c r="J18" s="59">
        <f>J25+J30+J19</f>
        <v>3404.9999999999995</v>
      </c>
      <c r="K18" s="59">
        <f>K25+K30+K19</f>
        <v>3322.7999999999997</v>
      </c>
    </row>
    <row r="19" spans="1:11" ht="18.75" customHeight="1">
      <c r="A19" s="251" t="s">
        <v>134</v>
      </c>
      <c r="B19" s="252"/>
      <c r="C19" s="252"/>
      <c r="D19" s="252"/>
      <c r="E19" s="253"/>
      <c r="F19" s="21" t="s">
        <v>52</v>
      </c>
      <c r="G19" s="21" t="s">
        <v>57</v>
      </c>
      <c r="H19" s="21" t="s">
        <v>252</v>
      </c>
      <c r="I19" s="21"/>
      <c r="J19" s="59">
        <f>J21+J23</f>
        <v>39.1</v>
      </c>
      <c r="K19" s="59">
        <f>K21+K23</f>
        <v>39.1</v>
      </c>
    </row>
    <row r="20" spans="1:13" ht="30.75" customHeight="1">
      <c r="A20" s="221" t="s">
        <v>188</v>
      </c>
      <c r="B20" s="227"/>
      <c r="C20" s="227"/>
      <c r="D20" s="227"/>
      <c r="E20" s="228"/>
      <c r="F20" s="21" t="s">
        <v>52</v>
      </c>
      <c r="G20" s="21" t="s">
        <v>57</v>
      </c>
      <c r="H20" s="64" t="s">
        <v>229</v>
      </c>
      <c r="I20" s="21"/>
      <c r="J20" s="59">
        <f>J21</f>
        <v>24.1</v>
      </c>
      <c r="K20" s="59">
        <f>K21</f>
        <v>24.1</v>
      </c>
      <c r="M20" s="23"/>
    </row>
    <row r="21" spans="1:14" ht="40.5" customHeight="1">
      <c r="A21" s="221" t="s">
        <v>189</v>
      </c>
      <c r="B21" s="227"/>
      <c r="C21" s="227"/>
      <c r="D21" s="227"/>
      <c r="E21" s="228"/>
      <c r="F21" s="21" t="s">
        <v>52</v>
      </c>
      <c r="G21" s="21" t="s">
        <v>57</v>
      </c>
      <c r="H21" s="64" t="s">
        <v>230</v>
      </c>
      <c r="I21" s="21"/>
      <c r="J21" s="59">
        <f>J22</f>
        <v>24.1</v>
      </c>
      <c r="K21" s="59">
        <f>K22</f>
        <v>24.1</v>
      </c>
      <c r="N21" s="23"/>
    </row>
    <row r="22" spans="1:11" ht="23.25" customHeight="1">
      <c r="A22" s="207" t="s">
        <v>80</v>
      </c>
      <c r="B22" s="210"/>
      <c r="C22" s="210"/>
      <c r="D22" s="210"/>
      <c r="E22" s="211"/>
      <c r="F22" s="21" t="s">
        <v>52</v>
      </c>
      <c r="G22" s="21" t="s">
        <v>57</v>
      </c>
      <c r="H22" s="64" t="s">
        <v>230</v>
      </c>
      <c r="I22" s="21" t="s">
        <v>112</v>
      </c>
      <c r="J22" s="59">
        <v>24.1</v>
      </c>
      <c r="K22" s="59">
        <v>24.1</v>
      </c>
    </row>
    <row r="23" spans="1:11" ht="49.5" customHeight="1">
      <c r="A23" s="207" t="s">
        <v>266</v>
      </c>
      <c r="B23" s="210"/>
      <c r="C23" s="210"/>
      <c r="D23" s="210"/>
      <c r="E23" s="211"/>
      <c r="F23" s="21" t="s">
        <v>52</v>
      </c>
      <c r="G23" s="21" t="s">
        <v>57</v>
      </c>
      <c r="H23" s="64" t="s">
        <v>255</v>
      </c>
      <c r="I23" s="21"/>
      <c r="J23" s="59">
        <f>J24</f>
        <v>15</v>
      </c>
      <c r="K23" s="59">
        <f>K24</f>
        <v>15</v>
      </c>
    </row>
    <row r="24" spans="1:11" ht="27.75" customHeight="1">
      <c r="A24" s="207" t="s">
        <v>80</v>
      </c>
      <c r="B24" s="210"/>
      <c r="C24" s="210"/>
      <c r="D24" s="210"/>
      <c r="E24" s="211"/>
      <c r="F24" s="21" t="s">
        <v>52</v>
      </c>
      <c r="G24" s="21" t="s">
        <v>57</v>
      </c>
      <c r="H24" s="64" t="s">
        <v>255</v>
      </c>
      <c r="I24" s="21" t="s">
        <v>112</v>
      </c>
      <c r="J24" s="59">
        <v>15</v>
      </c>
      <c r="K24" s="59">
        <v>15</v>
      </c>
    </row>
    <row r="25" spans="1:11" ht="27" customHeight="1">
      <c r="A25" s="207" t="s">
        <v>94</v>
      </c>
      <c r="B25" s="210"/>
      <c r="C25" s="210"/>
      <c r="D25" s="210"/>
      <c r="E25" s="211"/>
      <c r="F25" s="21" t="s">
        <v>52</v>
      </c>
      <c r="G25" s="21" t="s">
        <v>57</v>
      </c>
      <c r="H25" s="21" t="s">
        <v>251</v>
      </c>
      <c r="I25" s="21"/>
      <c r="J25" s="59">
        <f>J26</f>
        <v>3365.8999999999996</v>
      </c>
      <c r="K25" s="59">
        <f>K26</f>
        <v>3283.7</v>
      </c>
    </row>
    <row r="26" spans="1:11" ht="24.75" customHeight="1">
      <c r="A26" s="202" t="s">
        <v>96</v>
      </c>
      <c r="B26" s="203"/>
      <c r="C26" s="203"/>
      <c r="D26" s="203"/>
      <c r="E26" s="204"/>
      <c r="F26" s="21" t="s">
        <v>52</v>
      </c>
      <c r="G26" s="21" t="s">
        <v>57</v>
      </c>
      <c r="H26" s="21" t="s">
        <v>250</v>
      </c>
      <c r="I26" s="21"/>
      <c r="J26" s="59">
        <f>J27+J28+J29</f>
        <v>3365.8999999999996</v>
      </c>
      <c r="K26" s="59">
        <f>K27+K28+K29</f>
        <v>3283.7</v>
      </c>
    </row>
    <row r="27" spans="1:11" ht="29.25" customHeight="1">
      <c r="A27" s="207" t="s">
        <v>122</v>
      </c>
      <c r="B27" s="210"/>
      <c r="C27" s="210"/>
      <c r="D27" s="210"/>
      <c r="E27" s="211"/>
      <c r="F27" s="21" t="s">
        <v>52</v>
      </c>
      <c r="G27" s="21" t="s">
        <v>57</v>
      </c>
      <c r="H27" s="101" t="s">
        <v>280</v>
      </c>
      <c r="I27" s="21" t="s">
        <v>97</v>
      </c>
      <c r="J27" s="59">
        <v>2466.1</v>
      </c>
      <c r="K27" s="59">
        <v>2466.1</v>
      </c>
    </row>
    <row r="28" spans="1:11" ht="40.5" customHeight="1">
      <c r="A28" s="207" t="s">
        <v>121</v>
      </c>
      <c r="B28" s="210"/>
      <c r="C28" s="210"/>
      <c r="D28" s="210"/>
      <c r="E28" s="211"/>
      <c r="F28" s="21" t="s">
        <v>52</v>
      </c>
      <c r="G28" s="21" t="s">
        <v>57</v>
      </c>
      <c r="H28" s="21" t="s">
        <v>250</v>
      </c>
      <c r="I28" s="21" t="s">
        <v>98</v>
      </c>
      <c r="J28" s="59">
        <v>849.8</v>
      </c>
      <c r="K28" s="59">
        <v>767.6</v>
      </c>
    </row>
    <row r="29" spans="1:11" ht="13.5" customHeight="1">
      <c r="A29" s="207" t="s">
        <v>99</v>
      </c>
      <c r="B29" s="210"/>
      <c r="C29" s="210"/>
      <c r="D29" s="210"/>
      <c r="E29" s="211"/>
      <c r="F29" s="21" t="s">
        <v>52</v>
      </c>
      <c r="G29" s="21" t="s">
        <v>57</v>
      </c>
      <c r="H29" s="21" t="s">
        <v>250</v>
      </c>
      <c r="I29" s="21" t="s">
        <v>100</v>
      </c>
      <c r="J29" s="59">
        <v>50</v>
      </c>
      <c r="K29" s="59">
        <v>50</v>
      </c>
    </row>
    <row r="30" spans="1:11" ht="0.75" customHeight="1" hidden="1">
      <c r="A30" s="221"/>
      <c r="B30" s="227"/>
      <c r="C30" s="227"/>
      <c r="D30" s="227"/>
      <c r="E30" s="228"/>
      <c r="F30" s="21"/>
      <c r="G30" s="21"/>
      <c r="H30" s="21"/>
      <c r="I30" s="21"/>
      <c r="J30" s="59"/>
      <c r="K30" s="59">
        <f>K31</f>
        <v>0</v>
      </c>
    </row>
    <row r="31" spans="1:11" ht="28.5" customHeight="1" hidden="1">
      <c r="A31" s="207"/>
      <c r="B31" s="210"/>
      <c r="C31" s="210"/>
      <c r="D31" s="210"/>
      <c r="E31" s="211"/>
      <c r="F31" s="21"/>
      <c r="G31" s="21"/>
      <c r="H31" s="21"/>
      <c r="I31" s="21"/>
      <c r="J31" s="59"/>
      <c r="K31" s="59">
        <v>0</v>
      </c>
    </row>
    <row r="32" spans="1:11" ht="40.5" customHeight="1">
      <c r="A32" s="207" t="s">
        <v>132</v>
      </c>
      <c r="B32" s="210"/>
      <c r="C32" s="210"/>
      <c r="D32" s="210"/>
      <c r="E32" s="211"/>
      <c r="F32" s="21" t="s">
        <v>52</v>
      </c>
      <c r="G32" s="21" t="s">
        <v>88</v>
      </c>
      <c r="H32" s="21"/>
      <c r="I32" s="21"/>
      <c r="J32" s="59">
        <f>J33+J37</f>
        <v>140</v>
      </c>
      <c r="K32" s="59">
        <f>K33+K37</f>
        <v>140</v>
      </c>
    </row>
    <row r="33" spans="1:11" ht="18" customHeight="1" hidden="1">
      <c r="A33" s="251" t="s">
        <v>134</v>
      </c>
      <c r="B33" s="252"/>
      <c r="C33" s="252"/>
      <c r="D33" s="252"/>
      <c r="E33" s="253"/>
      <c r="F33" s="44" t="s">
        <v>52</v>
      </c>
      <c r="G33" s="44" t="s">
        <v>88</v>
      </c>
      <c r="H33" s="21" t="s">
        <v>135</v>
      </c>
      <c r="I33" s="21"/>
      <c r="J33" s="59">
        <f aca="true" t="shared" si="1" ref="J33:K35">J34</f>
        <v>0</v>
      </c>
      <c r="K33" s="59">
        <f t="shared" si="1"/>
        <v>0</v>
      </c>
    </row>
    <row r="34" spans="1:11" ht="40.5" customHeight="1" hidden="1">
      <c r="A34" s="221" t="s">
        <v>189</v>
      </c>
      <c r="B34" s="227"/>
      <c r="C34" s="227"/>
      <c r="D34" s="227"/>
      <c r="E34" s="228"/>
      <c r="F34" s="44" t="s">
        <v>52</v>
      </c>
      <c r="G34" s="44" t="s">
        <v>88</v>
      </c>
      <c r="H34" s="21" t="s">
        <v>190</v>
      </c>
      <c r="I34" s="21"/>
      <c r="J34" s="59">
        <f t="shared" si="1"/>
        <v>0</v>
      </c>
      <c r="K34" s="59">
        <f t="shared" si="1"/>
        <v>0</v>
      </c>
    </row>
    <row r="35" spans="1:11" ht="87" customHeight="1" hidden="1">
      <c r="A35" s="207" t="s">
        <v>167</v>
      </c>
      <c r="B35" s="208"/>
      <c r="C35" s="208"/>
      <c r="D35" s="208"/>
      <c r="E35" s="209"/>
      <c r="F35" s="21" t="s">
        <v>52</v>
      </c>
      <c r="G35" s="21" t="s">
        <v>88</v>
      </c>
      <c r="H35" s="64" t="s">
        <v>173</v>
      </c>
      <c r="I35" s="21"/>
      <c r="J35" s="59">
        <f t="shared" si="1"/>
        <v>0</v>
      </c>
      <c r="K35" s="59">
        <f t="shared" si="1"/>
        <v>0</v>
      </c>
    </row>
    <row r="36" spans="1:11" ht="18" customHeight="1" hidden="1">
      <c r="A36" s="207" t="s">
        <v>80</v>
      </c>
      <c r="B36" s="210"/>
      <c r="C36" s="210"/>
      <c r="D36" s="210"/>
      <c r="E36" s="211"/>
      <c r="F36" s="21" t="s">
        <v>52</v>
      </c>
      <c r="G36" s="21" t="s">
        <v>88</v>
      </c>
      <c r="H36" s="64" t="s">
        <v>173</v>
      </c>
      <c r="I36" s="21" t="s">
        <v>112</v>
      </c>
      <c r="J36" s="59"/>
      <c r="K36" s="59"/>
    </row>
    <row r="37" spans="1:11" ht="42" customHeight="1">
      <c r="A37" s="221" t="s">
        <v>189</v>
      </c>
      <c r="B37" s="227"/>
      <c r="C37" s="227"/>
      <c r="D37" s="227"/>
      <c r="E37" s="228"/>
      <c r="F37" s="21" t="s">
        <v>52</v>
      </c>
      <c r="G37" s="21" t="s">
        <v>88</v>
      </c>
      <c r="H37" s="64" t="s">
        <v>272</v>
      </c>
      <c r="I37" s="21"/>
      <c r="J37" s="59">
        <f>J38</f>
        <v>140</v>
      </c>
      <c r="K37" s="59">
        <f>K38</f>
        <v>140</v>
      </c>
    </row>
    <row r="38" spans="1:11" ht="41.25" customHeight="1">
      <c r="A38" s="207" t="s">
        <v>136</v>
      </c>
      <c r="B38" s="210"/>
      <c r="C38" s="210"/>
      <c r="D38" s="210"/>
      <c r="E38" s="211"/>
      <c r="F38" s="21" t="s">
        <v>52</v>
      </c>
      <c r="G38" s="21" t="s">
        <v>88</v>
      </c>
      <c r="H38" s="64" t="s">
        <v>248</v>
      </c>
      <c r="I38" s="21"/>
      <c r="J38" s="59">
        <f>J39</f>
        <v>140</v>
      </c>
      <c r="K38" s="59">
        <f>K39</f>
        <v>140</v>
      </c>
    </row>
    <row r="39" spans="1:11" ht="18" customHeight="1">
      <c r="A39" s="207" t="s">
        <v>80</v>
      </c>
      <c r="B39" s="210"/>
      <c r="C39" s="210"/>
      <c r="D39" s="210"/>
      <c r="E39" s="211"/>
      <c r="F39" s="21" t="s">
        <v>52</v>
      </c>
      <c r="G39" s="21" t="s">
        <v>88</v>
      </c>
      <c r="H39" s="64" t="s">
        <v>248</v>
      </c>
      <c r="I39" s="21" t="s">
        <v>112</v>
      </c>
      <c r="J39" s="59">
        <v>140</v>
      </c>
      <c r="K39" s="59">
        <v>140</v>
      </c>
    </row>
    <row r="40" spans="1:11" ht="15.75" customHeight="1">
      <c r="A40" s="202" t="s">
        <v>58</v>
      </c>
      <c r="B40" s="203"/>
      <c r="C40" s="203"/>
      <c r="D40" s="203"/>
      <c r="E40" s="204"/>
      <c r="F40" s="21" t="s">
        <v>52</v>
      </c>
      <c r="G40" s="21" t="s">
        <v>59</v>
      </c>
      <c r="H40" s="21"/>
      <c r="I40" s="21"/>
      <c r="J40" s="59">
        <f>J42</f>
        <v>10</v>
      </c>
      <c r="K40" s="59">
        <f>K42</f>
        <v>10</v>
      </c>
    </row>
    <row r="41" spans="1:11" ht="20.25" customHeight="1">
      <c r="A41" s="202" t="s">
        <v>101</v>
      </c>
      <c r="B41" s="203"/>
      <c r="C41" s="203"/>
      <c r="D41" s="203"/>
      <c r="E41" s="204"/>
      <c r="F41" s="21" t="s">
        <v>52</v>
      </c>
      <c r="G41" s="21" t="s">
        <v>59</v>
      </c>
      <c r="H41" s="21" t="s">
        <v>281</v>
      </c>
      <c r="I41" s="32"/>
      <c r="J41" s="59">
        <f>J42</f>
        <v>10</v>
      </c>
      <c r="K41" s="59">
        <f>K42</f>
        <v>10</v>
      </c>
    </row>
    <row r="42" spans="1:11" ht="16.5" customHeight="1">
      <c r="A42" s="202" t="s">
        <v>102</v>
      </c>
      <c r="B42" s="203"/>
      <c r="C42" s="203"/>
      <c r="D42" s="203"/>
      <c r="E42" s="204"/>
      <c r="F42" s="21" t="s">
        <v>52</v>
      </c>
      <c r="G42" s="21" t="s">
        <v>59</v>
      </c>
      <c r="H42" s="21" t="s">
        <v>246</v>
      </c>
      <c r="I42" s="32"/>
      <c r="J42" s="59">
        <f>J43</f>
        <v>10</v>
      </c>
      <c r="K42" s="59">
        <f>K43</f>
        <v>10</v>
      </c>
    </row>
    <row r="43" spans="1:11" ht="16.5" customHeight="1">
      <c r="A43" s="207" t="s">
        <v>124</v>
      </c>
      <c r="B43" s="210"/>
      <c r="C43" s="210"/>
      <c r="D43" s="210"/>
      <c r="E43" s="211"/>
      <c r="F43" s="21" t="s">
        <v>52</v>
      </c>
      <c r="G43" s="21" t="s">
        <v>59</v>
      </c>
      <c r="H43" s="21" t="s">
        <v>246</v>
      </c>
      <c r="I43" s="21" t="s">
        <v>103</v>
      </c>
      <c r="J43" s="59">
        <v>10</v>
      </c>
      <c r="K43" s="59">
        <v>10</v>
      </c>
    </row>
    <row r="44" spans="1:11" ht="23.25" customHeight="1">
      <c r="A44" s="202" t="s">
        <v>60</v>
      </c>
      <c r="B44" s="246"/>
      <c r="C44" s="246"/>
      <c r="D44" s="246"/>
      <c r="E44" s="247"/>
      <c r="F44" s="21" t="s">
        <v>52</v>
      </c>
      <c r="G44" s="21" t="s">
        <v>61</v>
      </c>
      <c r="H44" s="33"/>
      <c r="I44" s="21"/>
      <c r="J44" s="59">
        <f>J46+J48</f>
        <v>3.4</v>
      </c>
      <c r="K44" s="59">
        <f>K46+K48</f>
        <v>3.4</v>
      </c>
    </row>
    <row r="45" spans="1:11" ht="17.25" customHeight="1">
      <c r="A45" s="207" t="s">
        <v>104</v>
      </c>
      <c r="B45" s="210"/>
      <c r="C45" s="210"/>
      <c r="D45" s="210"/>
      <c r="E45" s="211"/>
      <c r="F45" s="21" t="s">
        <v>52</v>
      </c>
      <c r="G45" s="21" t="s">
        <v>61</v>
      </c>
      <c r="H45" s="21" t="s">
        <v>239</v>
      </c>
      <c r="I45" s="21"/>
      <c r="J45" s="59">
        <f>J46</f>
        <v>0.4</v>
      </c>
      <c r="K45" s="59">
        <f>K46</f>
        <v>0.4</v>
      </c>
    </row>
    <row r="46" spans="1:11" ht="132.75" customHeight="1">
      <c r="A46" s="248" t="s">
        <v>113</v>
      </c>
      <c r="B46" s="249"/>
      <c r="C46" s="249"/>
      <c r="D46" s="249"/>
      <c r="E46" s="250"/>
      <c r="F46" s="21" t="s">
        <v>52</v>
      </c>
      <c r="G46" s="21" t="s">
        <v>61</v>
      </c>
      <c r="H46" s="21" t="s">
        <v>240</v>
      </c>
      <c r="I46" s="21"/>
      <c r="J46" s="59">
        <f>J47</f>
        <v>0.4</v>
      </c>
      <c r="K46" s="59">
        <f>K47</f>
        <v>0.4</v>
      </c>
    </row>
    <row r="47" spans="1:11" ht="38.25" customHeight="1">
      <c r="A47" s="207" t="s">
        <v>121</v>
      </c>
      <c r="B47" s="210"/>
      <c r="C47" s="210"/>
      <c r="D47" s="210"/>
      <c r="E47" s="211"/>
      <c r="F47" s="21" t="s">
        <v>52</v>
      </c>
      <c r="G47" s="21" t="s">
        <v>61</v>
      </c>
      <c r="H47" s="21" t="s">
        <v>240</v>
      </c>
      <c r="I47" s="21" t="s">
        <v>98</v>
      </c>
      <c r="J47" s="59">
        <v>0.4</v>
      </c>
      <c r="K47" s="59">
        <v>0.4</v>
      </c>
    </row>
    <row r="48" spans="1:11" ht="27.75" customHeight="1">
      <c r="A48" s="202" t="s">
        <v>137</v>
      </c>
      <c r="B48" s="205"/>
      <c r="C48" s="205"/>
      <c r="D48" s="205"/>
      <c r="E48" s="206"/>
      <c r="F48" s="21" t="s">
        <v>52</v>
      </c>
      <c r="G48" s="21" t="s">
        <v>61</v>
      </c>
      <c r="H48" s="21" t="s">
        <v>241</v>
      </c>
      <c r="I48" s="21"/>
      <c r="J48" s="59">
        <f>J49</f>
        <v>3</v>
      </c>
      <c r="K48" s="59">
        <f>K49</f>
        <v>3</v>
      </c>
    </row>
    <row r="49" spans="1:11" ht="31.5" customHeight="1">
      <c r="A49" s="207" t="s">
        <v>138</v>
      </c>
      <c r="B49" s="210"/>
      <c r="C49" s="210"/>
      <c r="D49" s="210"/>
      <c r="E49" s="211"/>
      <c r="F49" s="21" t="s">
        <v>52</v>
      </c>
      <c r="G49" s="21" t="s">
        <v>61</v>
      </c>
      <c r="H49" s="21" t="s">
        <v>242</v>
      </c>
      <c r="I49" s="21"/>
      <c r="J49" s="59">
        <f>J50</f>
        <v>3</v>
      </c>
      <c r="K49" s="59">
        <f>K50</f>
        <v>3</v>
      </c>
    </row>
    <row r="50" spans="1:11" ht="15.75" customHeight="1">
      <c r="A50" s="202" t="s">
        <v>99</v>
      </c>
      <c r="B50" s="203"/>
      <c r="C50" s="203"/>
      <c r="D50" s="203"/>
      <c r="E50" s="204"/>
      <c r="F50" s="21" t="s">
        <v>52</v>
      </c>
      <c r="G50" s="21" t="s">
        <v>61</v>
      </c>
      <c r="H50" s="21" t="s">
        <v>242</v>
      </c>
      <c r="I50" s="64" t="s">
        <v>100</v>
      </c>
      <c r="J50" s="59">
        <v>3</v>
      </c>
      <c r="K50" s="59">
        <v>3</v>
      </c>
    </row>
    <row r="51" spans="1:11" ht="18.75" customHeight="1">
      <c r="A51" s="212" t="s">
        <v>62</v>
      </c>
      <c r="B51" s="213"/>
      <c r="C51" s="213"/>
      <c r="D51" s="213"/>
      <c r="E51" s="214"/>
      <c r="F51" s="21" t="s">
        <v>56</v>
      </c>
      <c r="G51" s="21"/>
      <c r="H51" s="21"/>
      <c r="I51" s="21"/>
      <c r="J51" s="60">
        <f aca="true" t="shared" si="2" ref="J51:K53">J52</f>
        <v>199.9</v>
      </c>
      <c r="K51" s="60">
        <f t="shared" si="2"/>
        <v>199.9</v>
      </c>
    </row>
    <row r="52" spans="1:11" ht="19.5" customHeight="1">
      <c r="A52" s="202" t="s">
        <v>114</v>
      </c>
      <c r="B52" s="203"/>
      <c r="C52" s="203"/>
      <c r="D52" s="203"/>
      <c r="E52" s="204"/>
      <c r="F52" s="21" t="s">
        <v>56</v>
      </c>
      <c r="G52" s="21" t="s">
        <v>54</v>
      </c>
      <c r="H52" s="21"/>
      <c r="I52" s="21"/>
      <c r="J52" s="60">
        <f t="shared" si="2"/>
        <v>199.9</v>
      </c>
      <c r="K52" s="60">
        <f t="shared" si="2"/>
        <v>199.9</v>
      </c>
    </row>
    <row r="53" spans="1:11" ht="18.75" customHeight="1">
      <c r="A53" s="207" t="s">
        <v>104</v>
      </c>
      <c r="B53" s="210"/>
      <c r="C53" s="210"/>
      <c r="D53" s="210"/>
      <c r="E53" s="211"/>
      <c r="F53" s="21" t="s">
        <v>56</v>
      </c>
      <c r="G53" s="21" t="s">
        <v>54</v>
      </c>
      <c r="H53" s="21" t="s">
        <v>239</v>
      </c>
      <c r="I53" s="21"/>
      <c r="J53" s="60">
        <f t="shared" si="2"/>
        <v>199.9</v>
      </c>
      <c r="K53" s="60">
        <f t="shared" si="2"/>
        <v>199.9</v>
      </c>
    </row>
    <row r="54" spans="1:11" ht="31.5" customHeight="1">
      <c r="A54" s="243" t="s">
        <v>105</v>
      </c>
      <c r="B54" s="244"/>
      <c r="C54" s="244"/>
      <c r="D54" s="244"/>
      <c r="E54" s="245"/>
      <c r="F54" s="21" t="s">
        <v>56</v>
      </c>
      <c r="G54" s="21" t="s">
        <v>54</v>
      </c>
      <c r="H54" s="21" t="s">
        <v>238</v>
      </c>
      <c r="I54" s="21"/>
      <c r="J54" s="59">
        <f>J55+J56</f>
        <v>199.9</v>
      </c>
      <c r="K54" s="59">
        <f>K55+K56</f>
        <v>199.9</v>
      </c>
    </row>
    <row r="55" spans="1:13" ht="31.5" customHeight="1">
      <c r="A55" s="207" t="s">
        <v>122</v>
      </c>
      <c r="B55" s="210"/>
      <c r="C55" s="210"/>
      <c r="D55" s="210"/>
      <c r="E55" s="211"/>
      <c r="F55" s="21" t="s">
        <v>56</v>
      </c>
      <c r="G55" s="21" t="s">
        <v>54</v>
      </c>
      <c r="H55" s="21" t="s">
        <v>238</v>
      </c>
      <c r="I55" s="21" t="s">
        <v>97</v>
      </c>
      <c r="J55" s="59">
        <v>194.3</v>
      </c>
      <c r="K55" s="59">
        <v>194.3</v>
      </c>
      <c r="M55" s="23"/>
    </row>
    <row r="56" spans="1:11" ht="41.25" customHeight="1">
      <c r="A56" s="207" t="s">
        <v>121</v>
      </c>
      <c r="B56" s="210"/>
      <c r="C56" s="210"/>
      <c r="D56" s="210"/>
      <c r="E56" s="211"/>
      <c r="F56" s="21" t="s">
        <v>56</v>
      </c>
      <c r="G56" s="21" t="s">
        <v>54</v>
      </c>
      <c r="H56" s="21" t="s">
        <v>238</v>
      </c>
      <c r="I56" s="21" t="s">
        <v>98</v>
      </c>
      <c r="J56" s="60">
        <v>5.6</v>
      </c>
      <c r="K56" s="60">
        <v>5.6</v>
      </c>
    </row>
    <row r="57" spans="1:11" ht="28.5" customHeight="1">
      <c r="A57" s="212" t="s">
        <v>63</v>
      </c>
      <c r="B57" s="213"/>
      <c r="C57" s="213"/>
      <c r="D57" s="213"/>
      <c r="E57" s="214"/>
      <c r="F57" s="21" t="s">
        <v>54</v>
      </c>
      <c r="G57" s="21"/>
      <c r="H57" s="21"/>
      <c r="I57" s="21"/>
      <c r="J57" s="59">
        <f aca="true" t="shared" si="3" ref="J57:K60">J58</f>
        <v>30</v>
      </c>
      <c r="K57" s="59">
        <f t="shared" si="3"/>
        <v>30</v>
      </c>
    </row>
    <row r="58" spans="1:11" ht="12.75" customHeight="1">
      <c r="A58" s="201" t="s">
        <v>65</v>
      </c>
      <c r="B58" s="201"/>
      <c r="C58" s="201"/>
      <c r="D58" s="201"/>
      <c r="E58" s="201"/>
      <c r="F58" s="21" t="s">
        <v>54</v>
      </c>
      <c r="G58" s="21" t="s">
        <v>66</v>
      </c>
      <c r="H58" s="34"/>
      <c r="I58" s="21"/>
      <c r="J58" s="59">
        <f t="shared" si="3"/>
        <v>30</v>
      </c>
      <c r="K58" s="59">
        <f t="shared" si="3"/>
        <v>30</v>
      </c>
    </row>
    <row r="59" spans="1:11" ht="29.25" customHeight="1">
      <c r="A59" s="202" t="s">
        <v>193</v>
      </c>
      <c r="B59" s="203"/>
      <c r="C59" s="203"/>
      <c r="D59" s="203"/>
      <c r="E59" s="204"/>
      <c r="F59" s="21" t="s">
        <v>54</v>
      </c>
      <c r="G59" s="35" t="s">
        <v>66</v>
      </c>
      <c r="H59" s="36" t="s">
        <v>237</v>
      </c>
      <c r="I59" s="37"/>
      <c r="J59" s="59">
        <f t="shared" si="3"/>
        <v>30</v>
      </c>
      <c r="K59" s="59">
        <f t="shared" si="3"/>
        <v>30</v>
      </c>
    </row>
    <row r="60" spans="1:11" ht="26.25" customHeight="1">
      <c r="A60" s="243" t="s">
        <v>170</v>
      </c>
      <c r="B60" s="244"/>
      <c r="C60" s="244"/>
      <c r="D60" s="244"/>
      <c r="E60" s="245"/>
      <c r="F60" s="21" t="s">
        <v>54</v>
      </c>
      <c r="G60" s="35" t="s">
        <v>66</v>
      </c>
      <c r="H60" s="36" t="s">
        <v>236</v>
      </c>
      <c r="I60" s="37"/>
      <c r="J60" s="59">
        <f t="shared" si="3"/>
        <v>30</v>
      </c>
      <c r="K60" s="59">
        <f t="shared" si="3"/>
        <v>30</v>
      </c>
    </row>
    <row r="61" spans="1:11" ht="36.75" customHeight="1">
      <c r="A61" s="207" t="s">
        <v>121</v>
      </c>
      <c r="B61" s="210"/>
      <c r="C61" s="210"/>
      <c r="D61" s="210"/>
      <c r="E61" s="211"/>
      <c r="F61" s="21" t="s">
        <v>54</v>
      </c>
      <c r="G61" s="35" t="s">
        <v>66</v>
      </c>
      <c r="H61" s="36" t="s">
        <v>236</v>
      </c>
      <c r="I61" s="37" t="s">
        <v>98</v>
      </c>
      <c r="J61" s="59">
        <v>30</v>
      </c>
      <c r="K61" s="59">
        <v>30</v>
      </c>
    </row>
    <row r="62" spans="1:11" ht="17.25" customHeight="1">
      <c r="A62" s="212" t="s">
        <v>69</v>
      </c>
      <c r="B62" s="213"/>
      <c r="C62" s="213"/>
      <c r="D62" s="213"/>
      <c r="E62" s="214"/>
      <c r="F62" s="21" t="s">
        <v>70</v>
      </c>
      <c r="G62" s="21"/>
      <c r="H62" s="39"/>
      <c r="I62" s="21"/>
      <c r="J62" s="59">
        <f aca="true" t="shared" si="4" ref="J62:K64">J63</f>
        <v>1000</v>
      </c>
      <c r="K62" s="59">
        <f t="shared" si="4"/>
        <v>1000</v>
      </c>
    </row>
    <row r="63" spans="1:11" ht="17.25" customHeight="1">
      <c r="A63" s="226" t="s">
        <v>71</v>
      </c>
      <c r="B63" s="226"/>
      <c r="C63" s="226"/>
      <c r="D63" s="226"/>
      <c r="E63" s="226"/>
      <c r="F63" s="21" t="s">
        <v>70</v>
      </c>
      <c r="G63" s="21" t="s">
        <v>54</v>
      </c>
      <c r="H63" s="34"/>
      <c r="I63" s="21"/>
      <c r="J63" s="59">
        <f t="shared" si="4"/>
        <v>1000</v>
      </c>
      <c r="K63" s="59">
        <f t="shared" si="4"/>
        <v>1000</v>
      </c>
    </row>
    <row r="64" spans="1:11" ht="31.5" customHeight="1">
      <c r="A64" s="226" t="s">
        <v>192</v>
      </c>
      <c r="B64" s="226"/>
      <c r="C64" s="226"/>
      <c r="D64" s="226"/>
      <c r="E64" s="226"/>
      <c r="F64" s="21" t="s">
        <v>70</v>
      </c>
      <c r="G64" s="35" t="s">
        <v>54</v>
      </c>
      <c r="H64" s="34" t="s">
        <v>277</v>
      </c>
      <c r="I64" s="37"/>
      <c r="J64" s="59">
        <f t="shared" si="4"/>
        <v>1000</v>
      </c>
      <c r="K64" s="59">
        <f t="shared" si="4"/>
        <v>1000</v>
      </c>
    </row>
    <row r="65" spans="1:11" ht="16.5" customHeight="1">
      <c r="A65" s="207" t="s">
        <v>141</v>
      </c>
      <c r="B65" s="210"/>
      <c r="C65" s="210"/>
      <c r="D65" s="210"/>
      <c r="E65" s="211"/>
      <c r="F65" s="21" t="s">
        <v>70</v>
      </c>
      <c r="G65" s="35" t="s">
        <v>54</v>
      </c>
      <c r="H65" s="34" t="s">
        <v>234</v>
      </c>
      <c r="I65" s="37"/>
      <c r="J65" s="59">
        <f>J66+J68+J70</f>
        <v>1000</v>
      </c>
      <c r="K65" s="59">
        <f>K66+K68+K70</f>
        <v>1000</v>
      </c>
    </row>
    <row r="66" spans="1:11" ht="19.5" customHeight="1">
      <c r="A66" s="202" t="s">
        <v>106</v>
      </c>
      <c r="B66" s="203"/>
      <c r="C66" s="203"/>
      <c r="D66" s="203"/>
      <c r="E66" s="204"/>
      <c r="F66" s="21" t="s">
        <v>70</v>
      </c>
      <c r="G66" s="35" t="s">
        <v>54</v>
      </c>
      <c r="H66" s="40" t="s">
        <v>233</v>
      </c>
      <c r="I66" s="37"/>
      <c r="J66" s="59">
        <f>J67</f>
        <v>650</v>
      </c>
      <c r="K66" s="59">
        <f>K67</f>
        <v>650</v>
      </c>
    </row>
    <row r="67" spans="1:11" ht="26.25" customHeight="1">
      <c r="A67" s="207" t="s">
        <v>121</v>
      </c>
      <c r="B67" s="210"/>
      <c r="C67" s="210"/>
      <c r="D67" s="210"/>
      <c r="E67" s="211"/>
      <c r="F67" s="21" t="s">
        <v>70</v>
      </c>
      <c r="G67" s="35" t="s">
        <v>54</v>
      </c>
      <c r="H67" s="40" t="s">
        <v>233</v>
      </c>
      <c r="I67" s="37" t="s">
        <v>98</v>
      </c>
      <c r="J67" s="59">
        <v>650</v>
      </c>
      <c r="K67" s="59">
        <v>650</v>
      </c>
    </row>
    <row r="68" spans="1:11" ht="19.5" customHeight="1">
      <c r="A68" s="202" t="s">
        <v>107</v>
      </c>
      <c r="B68" s="203"/>
      <c r="C68" s="203"/>
      <c r="D68" s="203"/>
      <c r="E68" s="204"/>
      <c r="F68" s="21" t="s">
        <v>70</v>
      </c>
      <c r="G68" s="35" t="s">
        <v>54</v>
      </c>
      <c r="H68" s="40" t="s">
        <v>231</v>
      </c>
      <c r="I68" s="37"/>
      <c r="J68" s="59">
        <f>J69</f>
        <v>150</v>
      </c>
      <c r="K68" s="59">
        <f>K69</f>
        <v>150</v>
      </c>
    </row>
    <row r="69" spans="1:11" ht="26.25" customHeight="1">
      <c r="A69" s="207" t="s">
        <v>121</v>
      </c>
      <c r="B69" s="210"/>
      <c r="C69" s="210"/>
      <c r="D69" s="210"/>
      <c r="E69" s="211"/>
      <c r="F69" s="26" t="s">
        <v>70</v>
      </c>
      <c r="G69" s="35" t="s">
        <v>54</v>
      </c>
      <c r="H69" s="40" t="s">
        <v>231</v>
      </c>
      <c r="I69" s="37" t="s">
        <v>98</v>
      </c>
      <c r="J69" s="59">
        <v>150</v>
      </c>
      <c r="K69" s="59">
        <v>150</v>
      </c>
    </row>
    <row r="70" spans="1:11" ht="31.5" customHeight="1">
      <c r="A70" s="202" t="s">
        <v>108</v>
      </c>
      <c r="B70" s="203"/>
      <c r="C70" s="203"/>
      <c r="D70" s="203"/>
      <c r="E70" s="204"/>
      <c r="F70" s="21" t="s">
        <v>70</v>
      </c>
      <c r="G70" s="35" t="s">
        <v>54</v>
      </c>
      <c r="H70" s="40" t="s">
        <v>232</v>
      </c>
      <c r="I70" s="37"/>
      <c r="J70" s="59">
        <f>J71</f>
        <v>200</v>
      </c>
      <c r="K70" s="59">
        <f>K71</f>
        <v>200</v>
      </c>
    </row>
    <row r="71" spans="1:11" ht="41.25" customHeight="1">
      <c r="A71" s="207" t="s">
        <v>121</v>
      </c>
      <c r="B71" s="210"/>
      <c r="C71" s="210"/>
      <c r="D71" s="210"/>
      <c r="E71" s="211"/>
      <c r="F71" s="41" t="s">
        <v>70</v>
      </c>
      <c r="G71" s="35" t="s">
        <v>54</v>
      </c>
      <c r="H71" s="40" t="s">
        <v>232</v>
      </c>
      <c r="I71" s="37" t="s">
        <v>98</v>
      </c>
      <c r="J71" s="59">
        <v>200</v>
      </c>
      <c r="K71" s="59">
        <v>200</v>
      </c>
    </row>
    <row r="72" spans="1:11" ht="15.75" customHeight="1">
      <c r="A72" s="212" t="s">
        <v>119</v>
      </c>
      <c r="B72" s="213"/>
      <c r="C72" s="213"/>
      <c r="D72" s="213"/>
      <c r="E72" s="214"/>
      <c r="F72" s="21" t="s">
        <v>87</v>
      </c>
      <c r="G72" s="21"/>
      <c r="H72" s="39"/>
      <c r="I72" s="21"/>
      <c r="J72" s="59">
        <f>ROUND(J73,1)</f>
        <v>1349.4</v>
      </c>
      <c r="K72" s="59">
        <f>ROUND(K73,1)</f>
        <v>1349.4</v>
      </c>
    </row>
    <row r="73" spans="1:11" ht="14.25" customHeight="1">
      <c r="A73" s="207" t="s">
        <v>120</v>
      </c>
      <c r="B73" s="210"/>
      <c r="C73" s="210"/>
      <c r="D73" s="210"/>
      <c r="E73" s="211"/>
      <c r="F73" s="21" t="s">
        <v>87</v>
      </c>
      <c r="G73" s="21" t="s">
        <v>52</v>
      </c>
      <c r="H73" s="33"/>
      <c r="I73" s="21"/>
      <c r="J73" s="59">
        <f>J74</f>
        <v>1349.4</v>
      </c>
      <c r="K73" s="59">
        <f>K74</f>
        <v>1349.4</v>
      </c>
    </row>
    <row r="74" spans="1:11" ht="14.25" customHeight="1">
      <c r="A74" s="207" t="s">
        <v>134</v>
      </c>
      <c r="B74" s="210"/>
      <c r="C74" s="210"/>
      <c r="D74" s="210"/>
      <c r="E74" s="211"/>
      <c r="F74" s="21" t="s">
        <v>87</v>
      </c>
      <c r="G74" s="21" t="s">
        <v>52</v>
      </c>
      <c r="H74" s="21" t="s">
        <v>252</v>
      </c>
      <c r="I74" s="21"/>
      <c r="J74" s="59">
        <f aca="true" t="shared" si="5" ref="J74:K76">J75</f>
        <v>1349.4</v>
      </c>
      <c r="K74" s="59">
        <f t="shared" si="5"/>
        <v>1349.4</v>
      </c>
    </row>
    <row r="75" spans="1:11" ht="42" customHeight="1">
      <c r="A75" s="221" t="s">
        <v>189</v>
      </c>
      <c r="B75" s="227"/>
      <c r="C75" s="227"/>
      <c r="D75" s="227"/>
      <c r="E75" s="228"/>
      <c r="F75" s="21" t="s">
        <v>87</v>
      </c>
      <c r="G75" s="21" t="s">
        <v>52</v>
      </c>
      <c r="H75" s="21" t="s">
        <v>229</v>
      </c>
      <c r="I75" s="21"/>
      <c r="J75" s="59">
        <f t="shared" si="5"/>
        <v>1349.4</v>
      </c>
      <c r="K75" s="59">
        <f t="shared" si="5"/>
        <v>1349.4</v>
      </c>
    </row>
    <row r="76" spans="1:11" ht="38.25" customHeight="1">
      <c r="A76" s="207" t="s">
        <v>143</v>
      </c>
      <c r="B76" s="210"/>
      <c r="C76" s="210"/>
      <c r="D76" s="210"/>
      <c r="E76" s="211"/>
      <c r="F76" s="21" t="s">
        <v>87</v>
      </c>
      <c r="G76" s="21" t="s">
        <v>52</v>
      </c>
      <c r="H76" s="21" t="s">
        <v>230</v>
      </c>
      <c r="I76" s="21"/>
      <c r="J76" s="59">
        <f t="shared" si="5"/>
        <v>1349.4</v>
      </c>
      <c r="K76" s="59">
        <f t="shared" si="5"/>
        <v>1349.4</v>
      </c>
    </row>
    <row r="77" spans="1:11" ht="16.5" customHeight="1">
      <c r="A77" s="207" t="s">
        <v>80</v>
      </c>
      <c r="B77" s="210"/>
      <c r="C77" s="210"/>
      <c r="D77" s="210"/>
      <c r="E77" s="211"/>
      <c r="F77" s="21" t="s">
        <v>87</v>
      </c>
      <c r="G77" s="21" t="s">
        <v>52</v>
      </c>
      <c r="H77" s="21" t="s">
        <v>230</v>
      </c>
      <c r="I77" s="21" t="s">
        <v>112</v>
      </c>
      <c r="J77" s="59">
        <v>1349.4</v>
      </c>
      <c r="K77" s="59">
        <v>1349.4</v>
      </c>
    </row>
    <row r="78" spans="1:11" ht="12.75" customHeight="1" hidden="1">
      <c r="A78" s="207" t="s">
        <v>144</v>
      </c>
      <c r="B78" s="210"/>
      <c r="C78" s="210"/>
      <c r="D78" s="210"/>
      <c r="E78" s="211"/>
      <c r="F78" s="21" t="s">
        <v>87</v>
      </c>
      <c r="G78" s="21" t="s">
        <v>52</v>
      </c>
      <c r="H78" s="21" t="s">
        <v>156</v>
      </c>
      <c r="I78" s="21"/>
      <c r="J78" s="59" t="e">
        <f>J79</f>
        <v>#REF!</v>
      </c>
      <c r="K78" s="32"/>
    </row>
    <row r="79" spans="1:11" ht="12.75" customHeight="1" hidden="1">
      <c r="A79" s="207" t="s">
        <v>154</v>
      </c>
      <c r="B79" s="210"/>
      <c r="C79" s="210"/>
      <c r="D79" s="210"/>
      <c r="E79" s="211"/>
      <c r="F79" s="21" t="s">
        <v>87</v>
      </c>
      <c r="G79" s="21" t="s">
        <v>52</v>
      </c>
      <c r="H79" s="21" t="s">
        <v>155</v>
      </c>
      <c r="I79" s="21"/>
      <c r="J79" s="59" t="e">
        <f>#REF!</f>
        <v>#REF!</v>
      </c>
      <c r="K79" s="32"/>
    </row>
    <row r="80" spans="1:11" ht="19.5" customHeight="1">
      <c r="A80" s="212" t="s">
        <v>74</v>
      </c>
      <c r="B80" s="213"/>
      <c r="C80" s="213"/>
      <c r="D80" s="213"/>
      <c r="E80" s="214"/>
      <c r="F80" s="21" t="s">
        <v>66</v>
      </c>
      <c r="G80" s="21"/>
      <c r="H80" s="21"/>
      <c r="I80" s="21"/>
      <c r="J80" s="59">
        <f>J81+J85</f>
        <v>80</v>
      </c>
      <c r="K80" s="59">
        <f>K81+K85</f>
        <v>80</v>
      </c>
    </row>
    <row r="81" spans="1:11" ht="15" customHeight="1" hidden="1">
      <c r="A81" s="207" t="s">
        <v>75</v>
      </c>
      <c r="B81" s="210"/>
      <c r="C81" s="210"/>
      <c r="D81" s="210"/>
      <c r="E81" s="211"/>
      <c r="F81" s="21" t="s">
        <v>66</v>
      </c>
      <c r="G81" s="21" t="s">
        <v>52</v>
      </c>
      <c r="H81" s="21"/>
      <c r="I81" s="21"/>
      <c r="J81" s="59">
        <f>J82</f>
        <v>0</v>
      </c>
      <c r="K81" s="59">
        <f>K82</f>
        <v>0</v>
      </c>
    </row>
    <row r="82" spans="1:11" ht="15" customHeight="1" hidden="1">
      <c r="A82" s="207" t="s">
        <v>109</v>
      </c>
      <c r="B82" s="210"/>
      <c r="C82" s="210"/>
      <c r="D82" s="210"/>
      <c r="E82" s="211"/>
      <c r="F82" s="21" t="s">
        <v>66</v>
      </c>
      <c r="G82" s="21" t="s">
        <v>52</v>
      </c>
      <c r="H82" s="21" t="s">
        <v>227</v>
      </c>
      <c r="I82" s="21"/>
      <c r="J82" s="59">
        <f>J84</f>
        <v>0</v>
      </c>
      <c r="K82" s="59">
        <f>K84</f>
        <v>0</v>
      </c>
    </row>
    <row r="83" spans="1:11" ht="17.25" customHeight="1" hidden="1">
      <c r="A83" s="240" t="s">
        <v>145</v>
      </c>
      <c r="B83" s="241"/>
      <c r="C83" s="241"/>
      <c r="D83" s="241"/>
      <c r="E83" s="242"/>
      <c r="F83" s="34" t="s">
        <v>66</v>
      </c>
      <c r="G83" s="34" t="s">
        <v>52</v>
      </c>
      <c r="H83" s="21" t="s">
        <v>226</v>
      </c>
      <c r="I83" s="34"/>
      <c r="J83" s="61">
        <f>J84</f>
        <v>0</v>
      </c>
      <c r="K83" s="61">
        <f>K84</f>
        <v>0</v>
      </c>
    </row>
    <row r="84" spans="1:11" ht="19.5" customHeight="1" hidden="1">
      <c r="A84" s="240" t="s">
        <v>224</v>
      </c>
      <c r="B84" s="241"/>
      <c r="C84" s="241"/>
      <c r="D84" s="241"/>
      <c r="E84" s="242"/>
      <c r="F84" s="34" t="s">
        <v>66</v>
      </c>
      <c r="G84" s="34" t="s">
        <v>52</v>
      </c>
      <c r="H84" s="21" t="s">
        <v>226</v>
      </c>
      <c r="I84" s="34" t="s">
        <v>223</v>
      </c>
      <c r="J84" s="61">
        <v>0</v>
      </c>
      <c r="K84" s="61">
        <v>0</v>
      </c>
    </row>
    <row r="85" spans="1:11" ht="15.75" customHeight="1">
      <c r="A85" s="207" t="s">
        <v>179</v>
      </c>
      <c r="B85" s="208"/>
      <c r="C85" s="208"/>
      <c r="D85" s="208"/>
      <c r="E85" s="209"/>
      <c r="F85" s="34" t="s">
        <v>66</v>
      </c>
      <c r="G85" s="34" t="s">
        <v>54</v>
      </c>
      <c r="H85" s="21"/>
      <c r="I85" s="34"/>
      <c r="J85" s="61">
        <f aca="true" t="shared" si="6" ref="J85:K87">J86</f>
        <v>80</v>
      </c>
      <c r="K85" s="61">
        <f t="shared" si="6"/>
        <v>80</v>
      </c>
    </row>
    <row r="86" spans="1:11" ht="30" customHeight="1">
      <c r="A86" s="207" t="s">
        <v>178</v>
      </c>
      <c r="B86" s="208"/>
      <c r="C86" s="208"/>
      <c r="D86" s="208"/>
      <c r="E86" s="209"/>
      <c r="F86" s="34" t="s">
        <v>66</v>
      </c>
      <c r="G86" s="34" t="s">
        <v>54</v>
      </c>
      <c r="H86" s="21" t="s">
        <v>222</v>
      </c>
      <c r="I86" s="34"/>
      <c r="J86" s="61">
        <f t="shared" si="6"/>
        <v>80</v>
      </c>
      <c r="K86" s="61">
        <f t="shared" si="6"/>
        <v>80</v>
      </c>
    </row>
    <row r="87" spans="1:11" ht="76.5" customHeight="1">
      <c r="A87" s="207" t="s">
        <v>180</v>
      </c>
      <c r="B87" s="208"/>
      <c r="C87" s="208"/>
      <c r="D87" s="208"/>
      <c r="E87" s="209"/>
      <c r="F87" s="34" t="s">
        <v>66</v>
      </c>
      <c r="G87" s="34" t="s">
        <v>54</v>
      </c>
      <c r="H87" s="21" t="s">
        <v>279</v>
      </c>
      <c r="I87" s="34"/>
      <c r="J87" s="61">
        <f t="shared" si="6"/>
        <v>80</v>
      </c>
      <c r="K87" s="61">
        <f t="shared" si="6"/>
        <v>80</v>
      </c>
    </row>
    <row r="88" spans="1:11" ht="30" customHeight="1">
      <c r="A88" s="207" t="s">
        <v>221</v>
      </c>
      <c r="B88" s="208"/>
      <c r="C88" s="208"/>
      <c r="D88" s="208"/>
      <c r="E88" s="209"/>
      <c r="F88" s="34" t="s">
        <v>66</v>
      </c>
      <c r="G88" s="34" t="s">
        <v>54</v>
      </c>
      <c r="H88" s="21" t="s">
        <v>220</v>
      </c>
      <c r="I88" s="34" t="s">
        <v>326</v>
      </c>
      <c r="J88" s="61">
        <v>80</v>
      </c>
      <c r="K88" s="61">
        <v>80</v>
      </c>
    </row>
    <row r="89" spans="1:11" ht="17.25" customHeight="1">
      <c r="A89" s="212" t="s">
        <v>72</v>
      </c>
      <c r="B89" s="210"/>
      <c r="C89" s="210"/>
      <c r="D89" s="210"/>
      <c r="E89" s="211"/>
      <c r="F89" s="21" t="s">
        <v>59</v>
      </c>
      <c r="G89" s="21"/>
      <c r="H89" s="21"/>
      <c r="I89" s="21"/>
      <c r="J89" s="59">
        <f>J92</f>
        <v>2000</v>
      </c>
      <c r="K89" s="59">
        <f>K92</f>
        <v>2000</v>
      </c>
    </row>
    <row r="90" spans="1:11" ht="12.75" customHeight="1" hidden="1">
      <c r="A90" s="201" t="s">
        <v>73</v>
      </c>
      <c r="B90" s="201"/>
      <c r="C90" s="201"/>
      <c r="D90" s="201"/>
      <c r="E90" s="201"/>
      <c r="F90" s="21" t="s">
        <v>59</v>
      </c>
      <c r="G90" s="21" t="s">
        <v>52</v>
      </c>
      <c r="H90" s="21"/>
      <c r="I90" s="21"/>
      <c r="J90" s="59" t="e">
        <f>J93+J91</f>
        <v>#REF!</v>
      </c>
      <c r="K90" s="32"/>
    </row>
    <row r="91" spans="1:11" ht="12.75" customHeight="1" hidden="1">
      <c r="A91" s="207" t="s">
        <v>147</v>
      </c>
      <c r="B91" s="210"/>
      <c r="C91" s="210"/>
      <c r="D91" s="210"/>
      <c r="E91" s="211"/>
      <c r="F91" s="21" t="s">
        <v>59</v>
      </c>
      <c r="G91" s="21" t="s">
        <v>52</v>
      </c>
      <c r="H91" s="21" t="s">
        <v>151</v>
      </c>
      <c r="I91" s="21"/>
      <c r="J91" s="59" t="e">
        <f>#REF!</f>
        <v>#REF!</v>
      </c>
      <c r="K91" s="32"/>
    </row>
    <row r="92" spans="1:11" ht="26.25" customHeight="1">
      <c r="A92" s="202" t="s">
        <v>144</v>
      </c>
      <c r="B92" s="203"/>
      <c r="C92" s="203"/>
      <c r="D92" s="203"/>
      <c r="E92" s="204"/>
      <c r="F92" s="21" t="s">
        <v>59</v>
      </c>
      <c r="G92" s="21" t="s">
        <v>52</v>
      </c>
      <c r="H92" s="21" t="s">
        <v>276</v>
      </c>
      <c r="I92" s="21"/>
      <c r="J92" s="59">
        <f>J93</f>
        <v>2000</v>
      </c>
      <c r="K92" s="59">
        <f>K93</f>
        <v>2000</v>
      </c>
    </row>
    <row r="93" spans="1:11" ht="27" customHeight="1">
      <c r="A93" s="202" t="s">
        <v>110</v>
      </c>
      <c r="B93" s="203"/>
      <c r="C93" s="203"/>
      <c r="D93" s="203"/>
      <c r="E93" s="204"/>
      <c r="F93" s="21" t="s">
        <v>59</v>
      </c>
      <c r="G93" s="21" t="s">
        <v>52</v>
      </c>
      <c r="H93" s="21" t="s">
        <v>217</v>
      </c>
      <c r="I93" s="21"/>
      <c r="J93" s="59">
        <f>J94+J95+J96</f>
        <v>2000</v>
      </c>
      <c r="K93" s="59">
        <f>K94+K95+K96</f>
        <v>2000</v>
      </c>
    </row>
    <row r="94" spans="1:11" ht="23.25" customHeight="1">
      <c r="A94" s="207" t="s">
        <v>123</v>
      </c>
      <c r="B94" s="210"/>
      <c r="C94" s="210"/>
      <c r="D94" s="210"/>
      <c r="E94" s="211"/>
      <c r="F94" s="21" t="s">
        <v>59</v>
      </c>
      <c r="G94" s="21" t="s">
        <v>52</v>
      </c>
      <c r="H94" s="21" t="s">
        <v>278</v>
      </c>
      <c r="I94" s="21" t="s">
        <v>111</v>
      </c>
      <c r="J94" s="51">
        <v>1338.3</v>
      </c>
      <c r="K94" s="51">
        <f>1338.2+0.1</f>
        <v>1338.3</v>
      </c>
    </row>
    <row r="95" spans="1:11" ht="42.75" customHeight="1">
      <c r="A95" s="207" t="s">
        <v>121</v>
      </c>
      <c r="B95" s="210"/>
      <c r="C95" s="210"/>
      <c r="D95" s="210"/>
      <c r="E95" s="211"/>
      <c r="F95" s="21" t="s">
        <v>59</v>
      </c>
      <c r="G95" s="21" t="s">
        <v>52</v>
      </c>
      <c r="H95" s="21" t="s">
        <v>217</v>
      </c>
      <c r="I95" s="21" t="s">
        <v>98</v>
      </c>
      <c r="J95" s="51">
        <v>656.7</v>
      </c>
      <c r="K95" s="51">
        <f>650+6.7</f>
        <v>656.7</v>
      </c>
    </row>
    <row r="96" spans="1:11" ht="17.25" customHeight="1">
      <c r="A96" s="207" t="s">
        <v>99</v>
      </c>
      <c r="B96" s="210"/>
      <c r="C96" s="210"/>
      <c r="D96" s="210"/>
      <c r="E96" s="211"/>
      <c r="F96" s="21" t="s">
        <v>59</v>
      </c>
      <c r="G96" s="21" t="s">
        <v>52</v>
      </c>
      <c r="H96" s="21" t="s">
        <v>217</v>
      </c>
      <c r="I96" s="21" t="s">
        <v>100</v>
      </c>
      <c r="J96" s="51">
        <v>5</v>
      </c>
      <c r="K96" s="51">
        <v>5</v>
      </c>
    </row>
    <row r="97" spans="1:11" ht="12.75" customHeight="1">
      <c r="A97" s="201" t="s">
        <v>76</v>
      </c>
      <c r="B97" s="201"/>
      <c r="C97" s="201"/>
      <c r="D97" s="201"/>
      <c r="E97" s="201"/>
      <c r="F97" s="19"/>
      <c r="G97" s="19"/>
      <c r="H97" s="19"/>
      <c r="I97" s="19"/>
      <c r="J97" s="50">
        <f>J12+J51+J57+J62+J72+J80+J89</f>
        <v>9155.699999999999</v>
      </c>
      <c r="K97" s="50">
        <f>K12+K51+K57+K62+K72+K80+K89</f>
        <v>9073.5</v>
      </c>
    </row>
    <row r="98" spans="1:11" ht="12.75">
      <c r="A98" s="278" t="s">
        <v>89</v>
      </c>
      <c r="B98" s="278"/>
      <c r="C98" s="278"/>
      <c r="D98" s="278"/>
      <c r="E98" s="278"/>
      <c r="F98" s="32"/>
      <c r="G98" s="32"/>
      <c r="H98" s="32"/>
      <c r="I98" s="32"/>
      <c r="J98" s="50">
        <v>250</v>
      </c>
      <c r="K98" s="50">
        <v>480</v>
      </c>
    </row>
    <row r="99" spans="1:11" ht="12.75">
      <c r="A99" s="201" t="s">
        <v>90</v>
      </c>
      <c r="B99" s="201"/>
      <c r="C99" s="201"/>
      <c r="D99" s="201"/>
      <c r="E99" s="201"/>
      <c r="F99" s="32"/>
      <c r="G99" s="32"/>
      <c r="H99" s="32"/>
      <c r="I99" s="32"/>
      <c r="J99" s="50">
        <f>J97+J98</f>
        <v>9405.699999999999</v>
      </c>
      <c r="K99" s="50">
        <f>K97+K98</f>
        <v>9553.5</v>
      </c>
    </row>
  </sheetData>
  <sheetProtection/>
  <mergeCells count="91">
    <mergeCell ref="A63:E63"/>
    <mergeCell ref="A19:E19"/>
    <mergeCell ref="A21:E21"/>
    <mergeCell ref="A22:E22"/>
    <mergeCell ref="A72:E72"/>
    <mergeCell ref="A23:E23"/>
    <mergeCell ref="A58:E58"/>
    <mergeCell ref="A59:E59"/>
    <mergeCell ref="A42:E42"/>
    <mergeCell ref="A70:E70"/>
    <mergeCell ref="A71:E71"/>
    <mergeCell ref="A78:E78"/>
    <mergeCell ref="A74:E74"/>
    <mergeCell ref="A75:E75"/>
    <mergeCell ref="A76:E76"/>
    <mergeCell ref="A77:E77"/>
    <mergeCell ref="A73:E73"/>
    <mergeCell ref="A61:E61"/>
    <mergeCell ref="A90:E90"/>
    <mergeCell ref="A85:E85"/>
    <mergeCell ref="A86:E86"/>
    <mergeCell ref="A95:E95"/>
    <mergeCell ref="A79:E79"/>
    <mergeCell ref="A84:E84"/>
    <mergeCell ref="A92:E92"/>
    <mergeCell ref="A93:E93"/>
    <mergeCell ref="A87:E87"/>
    <mergeCell ref="A96:E96"/>
    <mergeCell ref="A80:E80"/>
    <mergeCell ref="A81:E81"/>
    <mergeCell ref="A83:E83"/>
    <mergeCell ref="A94:E94"/>
    <mergeCell ref="A89:E89"/>
    <mergeCell ref="A91:E91"/>
    <mergeCell ref="A88:E88"/>
    <mergeCell ref="A82:E82"/>
    <mergeCell ref="A60:E60"/>
    <mergeCell ref="A49:E49"/>
    <mergeCell ref="A50:E50"/>
    <mergeCell ref="A51:E51"/>
    <mergeCell ref="A52:E52"/>
    <mergeCell ref="A53:E53"/>
    <mergeCell ref="A54:E54"/>
    <mergeCell ref="A55:E55"/>
    <mergeCell ref="A56:E56"/>
    <mergeCell ref="A30:E30"/>
    <mergeCell ref="A32:E32"/>
    <mergeCell ref="A31:E31"/>
    <mergeCell ref="A43:E43"/>
    <mergeCell ref="A44:E44"/>
    <mergeCell ref="A57:E57"/>
    <mergeCell ref="A10:E10"/>
    <mergeCell ref="A11:E11"/>
    <mergeCell ref="A12:E12"/>
    <mergeCell ref="A13:E13"/>
    <mergeCell ref="A35:E35"/>
    <mergeCell ref="A36:E36"/>
    <mergeCell ref="A15:E15"/>
    <mergeCell ref="A16:E16"/>
    <mergeCell ref="A20:E20"/>
    <mergeCell ref="A29:E29"/>
    <mergeCell ref="A99:E99"/>
    <mergeCell ref="A62:E62"/>
    <mergeCell ref="A65:E65"/>
    <mergeCell ref="A33:E33"/>
    <mergeCell ref="A34:E34"/>
    <mergeCell ref="A37:E37"/>
    <mergeCell ref="A64:E64"/>
    <mergeCell ref="A45:E45"/>
    <mergeCell ref="A46:E46"/>
    <mergeCell ref="A47:E47"/>
    <mergeCell ref="A66:E66"/>
    <mergeCell ref="A67:E67"/>
    <mergeCell ref="A68:E68"/>
    <mergeCell ref="A24:E24"/>
    <mergeCell ref="A26:E26"/>
    <mergeCell ref="A27:E27"/>
    <mergeCell ref="A28:E28"/>
    <mergeCell ref="A48:E48"/>
    <mergeCell ref="A41:E41"/>
    <mergeCell ref="A38:E38"/>
    <mergeCell ref="A8:K8"/>
    <mergeCell ref="A98:E98"/>
    <mergeCell ref="A97:E97"/>
    <mergeCell ref="A69:E69"/>
    <mergeCell ref="A39:E39"/>
    <mergeCell ref="A40:E40"/>
    <mergeCell ref="A18:E18"/>
    <mergeCell ref="A25:E25"/>
    <mergeCell ref="A17:E17"/>
    <mergeCell ref="A14:E14"/>
  </mergeCells>
  <printOptions/>
  <pageMargins left="1.1811023622047245" right="0.2755905511811024" top="0.3937007874015748" bottom="0.3937007874015748" header="0.5118110236220472" footer="0.5118110236220472"/>
  <pageSetup fitToHeight="0" fitToWidth="1"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08"/>
  <sheetViews>
    <sheetView tabSelected="1" zoomScalePageLayoutView="0" workbookViewId="0" topLeftCell="A1">
      <selection activeCell="J21" sqref="J21"/>
    </sheetView>
  </sheetViews>
  <sheetFormatPr defaultColWidth="9.140625" defaultRowHeight="12.75"/>
  <cols>
    <col min="1" max="1" width="6.7109375" style="1" customWidth="1"/>
    <col min="2" max="2" width="5.57421875" style="1" customWidth="1"/>
    <col min="3" max="4" width="4.57421875" style="1" customWidth="1"/>
    <col min="5" max="5" width="23.00390625" style="1" customWidth="1"/>
    <col min="6" max="6" width="5.8515625" style="74" customWidth="1"/>
    <col min="7" max="7" width="9.57421875" style="1" customWidth="1"/>
    <col min="8" max="8" width="9.00390625" style="1" customWidth="1"/>
    <col min="9" max="9" width="11.421875" style="1" customWidth="1"/>
    <col min="10" max="10" width="10.28125" style="1" bestFit="1" customWidth="1"/>
    <col min="11" max="11" width="10.7109375" style="1" customWidth="1"/>
    <col min="12" max="16384" width="9.140625" style="1" customWidth="1"/>
  </cols>
  <sheetData>
    <row r="1" spans="8:12" ht="12.75">
      <c r="H1" s="2"/>
      <c r="I1" s="2"/>
      <c r="K1" s="2"/>
      <c r="L1" s="49" t="s">
        <v>86</v>
      </c>
    </row>
    <row r="2" spans="8:12" ht="12.75">
      <c r="H2" s="2"/>
      <c r="I2" s="2"/>
      <c r="K2" s="2"/>
      <c r="L2" s="49" t="s">
        <v>1</v>
      </c>
    </row>
    <row r="3" spans="8:12" ht="12.75">
      <c r="H3" s="2"/>
      <c r="I3" s="2"/>
      <c r="K3" s="2"/>
      <c r="L3" s="49" t="s">
        <v>2</v>
      </c>
    </row>
    <row r="4" spans="8:12" ht="12.75">
      <c r="H4" s="2"/>
      <c r="I4" s="2"/>
      <c r="K4" s="2"/>
      <c r="L4" s="49" t="s">
        <v>301</v>
      </c>
    </row>
    <row r="5" spans="8:12" ht="12.75">
      <c r="H5" s="2"/>
      <c r="I5" s="2"/>
      <c r="K5" s="2"/>
      <c r="L5" s="49" t="s">
        <v>199</v>
      </c>
    </row>
    <row r="6" ht="12.75">
      <c r="L6" s="49" t="s">
        <v>333</v>
      </c>
    </row>
    <row r="8" spans="1:12" ht="57.75" customHeight="1">
      <c r="A8" s="254" t="s">
        <v>284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</row>
    <row r="9" spans="11:12" ht="12.75">
      <c r="K9" s="49"/>
      <c r="L9" s="49" t="s">
        <v>78</v>
      </c>
    </row>
    <row r="10" spans="1:12" ht="25.5">
      <c r="A10" s="125" t="s">
        <v>47</v>
      </c>
      <c r="B10" s="125"/>
      <c r="C10" s="125"/>
      <c r="D10" s="125"/>
      <c r="E10" s="125"/>
      <c r="F10" s="80" t="s">
        <v>168</v>
      </c>
      <c r="G10" s="80" t="s">
        <v>49</v>
      </c>
      <c r="H10" s="81" t="s">
        <v>50</v>
      </c>
      <c r="I10" s="81" t="s">
        <v>93</v>
      </c>
      <c r="J10" s="81" t="s">
        <v>91</v>
      </c>
      <c r="K10" s="8" t="s">
        <v>263</v>
      </c>
      <c r="L10" s="8" t="s">
        <v>264</v>
      </c>
    </row>
    <row r="11" spans="1:12" ht="12.75">
      <c r="A11" s="230">
        <v>1</v>
      </c>
      <c r="B11" s="230"/>
      <c r="C11" s="230"/>
      <c r="D11" s="230"/>
      <c r="E11" s="230"/>
      <c r="F11" s="25">
        <v>2</v>
      </c>
      <c r="G11" s="25">
        <v>3</v>
      </c>
      <c r="H11" s="25">
        <v>4</v>
      </c>
      <c r="I11" s="25">
        <v>5</v>
      </c>
      <c r="J11" s="25">
        <v>6</v>
      </c>
      <c r="K11" s="25">
        <v>7</v>
      </c>
      <c r="L11" s="25">
        <v>8</v>
      </c>
    </row>
    <row r="12" spans="1:12" ht="18" customHeight="1">
      <c r="A12" s="212" t="s">
        <v>51</v>
      </c>
      <c r="B12" s="213"/>
      <c r="C12" s="213"/>
      <c r="D12" s="213"/>
      <c r="E12" s="214"/>
      <c r="F12" s="25">
        <v>835</v>
      </c>
      <c r="G12" s="21" t="s">
        <v>52</v>
      </c>
      <c r="H12" s="21"/>
      <c r="I12" s="21"/>
      <c r="J12" s="21"/>
      <c r="K12" s="59">
        <f>K18+K42+K38+K13+K30</f>
        <v>4496.4</v>
      </c>
      <c r="L12" s="59">
        <f>L18+L42+L38+L13+L30</f>
        <v>4414.2</v>
      </c>
    </row>
    <row r="13" spans="1:12" ht="44.25" customHeight="1">
      <c r="A13" s="207" t="s">
        <v>55</v>
      </c>
      <c r="B13" s="210"/>
      <c r="C13" s="210"/>
      <c r="D13" s="210"/>
      <c r="E13" s="211"/>
      <c r="F13" s="25">
        <v>835</v>
      </c>
      <c r="G13" s="21" t="s">
        <v>52</v>
      </c>
      <c r="H13" s="21" t="s">
        <v>56</v>
      </c>
      <c r="I13" s="21"/>
      <c r="J13" s="21"/>
      <c r="K13" s="59">
        <f>K14</f>
        <v>938</v>
      </c>
      <c r="L13" s="59">
        <f>L14</f>
        <v>938</v>
      </c>
    </row>
    <row r="14" spans="1:12" ht="25.5" customHeight="1">
      <c r="A14" s="202" t="s">
        <v>94</v>
      </c>
      <c r="B14" s="203"/>
      <c r="C14" s="203"/>
      <c r="D14" s="203"/>
      <c r="E14" s="204"/>
      <c r="F14" s="25">
        <v>835</v>
      </c>
      <c r="G14" s="21" t="s">
        <v>52</v>
      </c>
      <c r="H14" s="21" t="s">
        <v>56</v>
      </c>
      <c r="I14" s="21" t="s">
        <v>251</v>
      </c>
      <c r="J14" s="21"/>
      <c r="K14" s="59">
        <f aca="true" t="shared" si="0" ref="K14:L16">K15</f>
        <v>938</v>
      </c>
      <c r="L14" s="59">
        <f t="shared" si="0"/>
        <v>938</v>
      </c>
    </row>
    <row r="15" spans="1:12" ht="21" customHeight="1">
      <c r="A15" s="202" t="s">
        <v>95</v>
      </c>
      <c r="B15" s="203"/>
      <c r="C15" s="203"/>
      <c r="D15" s="203"/>
      <c r="E15" s="204"/>
      <c r="F15" s="25">
        <v>835</v>
      </c>
      <c r="G15" s="21" t="s">
        <v>52</v>
      </c>
      <c r="H15" s="21" t="s">
        <v>56</v>
      </c>
      <c r="I15" s="21" t="s">
        <v>254</v>
      </c>
      <c r="J15" s="21"/>
      <c r="K15" s="59">
        <f t="shared" si="0"/>
        <v>938</v>
      </c>
      <c r="L15" s="59">
        <f t="shared" si="0"/>
        <v>938</v>
      </c>
    </row>
    <row r="16" spans="1:12" ht="28.5" customHeight="1">
      <c r="A16" s="207" t="s">
        <v>96</v>
      </c>
      <c r="B16" s="210"/>
      <c r="C16" s="210"/>
      <c r="D16" s="210"/>
      <c r="E16" s="211"/>
      <c r="F16" s="25">
        <v>835</v>
      </c>
      <c r="G16" s="21" t="s">
        <v>52</v>
      </c>
      <c r="H16" s="21" t="s">
        <v>56</v>
      </c>
      <c r="I16" s="21" t="s">
        <v>253</v>
      </c>
      <c r="J16" s="21"/>
      <c r="K16" s="59">
        <f t="shared" si="0"/>
        <v>938</v>
      </c>
      <c r="L16" s="59">
        <f t="shared" si="0"/>
        <v>938</v>
      </c>
    </row>
    <row r="17" spans="1:12" ht="28.5" customHeight="1">
      <c r="A17" s="207" t="s">
        <v>122</v>
      </c>
      <c r="B17" s="210"/>
      <c r="C17" s="210"/>
      <c r="D17" s="210"/>
      <c r="E17" s="211"/>
      <c r="F17" s="25">
        <v>835</v>
      </c>
      <c r="G17" s="21" t="s">
        <v>52</v>
      </c>
      <c r="H17" s="21" t="s">
        <v>56</v>
      </c>
      <c r="I17" s="21" t="s">
        <v>253</v>
      </c>
      <c r="J17" s="21" t="s">
        <v>97</v>
      </c>
      <c r="K17" s="59">
        <v>938</v>
      </c>
      <c r="L17" s="59">
        <v>938</v>
      </c>
    </row>
    <row r="18" spans="1:12" ht="55.5" customHeight="1">
      <c r="A18" s="226" t="s">
        <v>166</v>
      </c>
      <c r="B18" s="226"/>
      <c r="C18" s="226"/>
      <c r="D18" s="226"/>
      <c r="E18" s="226"/>
      <c r="F18" s="25">
        <v>835</v>
      </c>
      <c r="G18" s="21" t="s">
        <v>52</v>
      </c>
      <c r="H18" s="21" t="s">
        <v>57</v>
      </c>
      <c r="I18" s="21"/>
      <c r="J18" s="21"/>
      <c r="K18" s="59">
        <f>K25+K19</f>
        <v>3404.9999999999995</v>
      </c>
      <c r="L18" s="59">
        <f>L25+L19</f>
        <v>3322.7999999999997</v>
      </c>
    </row>
    <row r="19" spans="1:12" ht="16.5" customHeight="1">
      <c r="A19" s="251" t="s">
        <v>134</v>
      </c>
      <c r="B19" s="252"/>
      <c r="C19" s="252"/>
      <c r="D19" s="252"/>
      <c r="E19" s="253"/>
      <c r="F19" s="25">
        <v>835</v>
      </c>
      <c r="G19" s="21" t="s">
        <v>52</v>
      </c>
      <c r="H19" s="21" t="s">
        <v>57</v>
      </c>
      <c r="I19" s="21" t="s">
        <v>252</v>
      </c>
      <c r="J19" s="21"/>
      <c r="K19" s="59">
        <f>K20+K23</f>
        <v>39.1</v>
      </c>
      <c r="L19" s="59">
        <f>L20+L23</f>
        <v>39.1</v>
      </c>
    </row>
    <row r="20" spans="1:12" ht="27.75" customHeight="1">
      <c r="A20" s="221" t="s">
        <v>188</v>
      </c>
      <c r="B20" s="227"/>
      <c r="C20" s="227"/>
      <c r="D20" s="227"/>
      <c r="E20" s="228"/>
      <c r="F20" s="25">
        <v>835</v>
      </c>
      <c r="G20" s="21" t="s">
        <v>52</v>
      </c>
      <c r="H20" s="21" t="s">
        <v>57</v>
      </c>
      <c r="I20" s="64" t="s">
        <v>229</v>
      </c>
      <c r="J20" s="21"/>
      <c r="K20" s="59">
        <f>K21</f>
        <v>24.1</v>
      </c>
      <c r="L20" s="59">
        <f>L21</f>
        <v>24.1</v>
      </c>
    </row>
    <row r="21" spans="1:12" ht="39" customHeight="1">
      <c r="A21" s="221" t="s">
        <v>189</v>
      </c>
      <c r="B21" s="227"/>
      <c r="C21" s="227"/>
      <c r="D21" s="227"/>
      <c r="E21" s="228"/>
      <c r="F21" s="25">
        <v>835</v>
      </c>
      <c r="G21" s="21" t="s">
        <v>52</v>
      </c>
      <c r="H21" s="21" t="s">
        <v>57</v>
      </c>
      <c r="I21" s="64" t="s">
        <v>230</v>
      </c>
      <c r="J21" s="21"/>
      <c r="K21" s="59">
        <f>K22</f>
        <v>24.1</v>
      </c>
      <c r="L21" s="59">
        <f>L22</f>
        <v>24.1</v>
      </c>
    </row>
    <row r="22" spans="1:12" ht="16.5" customHeight="1">
      <c r="A22" s="207" t="s">
        <v>80</v>
      </c>
      <c r="B22" s="210"/>
      <c r="C22" s="210"/>
      <c r="D22" s="210"/>
      <c r="E22" s="211"/>
      <c r="F22" s="25">
        <v>835</v>
      </c>
      <c r="G22" s="21" t="s">
        <v>52</v>
      </c>
      <c r="H22" s="21" t="s">
        <v>57</v>
      </c>
      <c r="I22" s="64" t="s">
        <v>230</v>
      </c>
      <c r="J22" s="21" t="s">
        <v>112</v>
      </c>
      <c r="K22" s="59">
        <v>24.1</v>
      </c>
      <c r="L22" s="59">
        <v>24.1</v>
      </c>
    </row>
    <row r="23" spans="1:12" ht="45" customHeight="1">
      <c r="A23" s="207" t="s">
        <v>266</v>
      </c>
      <c r="B23" s="210"/>
      <c r="C23" s="210"/>
      <c r="D23" s="210"/>
      <c r="E23" s="211"/>
      <c r="F23" s="25">
        <v>835</v>
      </c>
      <c r="G23" s="21" t="s">
        <v>52</v>
      </c>
      <c r="H23" s="21" t="s">
        <v>57</v>
      </c>
      <c r="I23" s="64" t="s">
        <v>255</v>
      </c>
      <c r="J23" s="21"/>
      <c r="K23" s="59">
        <v>15</v>
      </c>
      <c r="L23" s="59">
        <v>15</v>
      </c>
    </row>
    <row r="24" spans="1:12" ht="26.25" customHeight="1">
      <c r="A24" s="207" t="s">
        <v>80</v>
      </c>
      <c r="B24" s="210"/>
      <c r="C24" s="210"/>
      <c r="D24" s="210"/>
      <c r="E24" s="211"/>
      <c r="F24" s="25">
        <v>835</v>
      </c>
      <c r="G24" s="21" t="s">
        <v>52</v>
      </c>
      <c r="H24" s="21" t="s">
        <v>57</v>
      </c>
      <c r="I24" s="64" t="s">
        <v>255</v>
      </c>
      <c r="J24" s="21" t="s">
        <v>112</v>
      </c>
      <c r="K24" s="59">
        <v>15</v>
      </c>
      <c r="L24" s="59">
        <v>15</v>
      </c>
    </row>
    <row r="25" spans="1:12" ht="28.5" customHeight="1">
      <c r="A25" s="207" t="s">
        <v>94</v>
      </c>
      <c r="B25" s="210"/>
      <c r="C25" s="210"/>
      <c r="D25" s="210"/>
      <c r="E25" s="211"/>
      <c r="F25" s="25">
        <v>835</v>
      </c>
      <c r="G25" s="21" t="s">
        <v>52</v>
      </c>
      <c r="H25" s="21" t="s">
        <v>57</v>
      </c>
      <c r="I25" s="21" t="s">
        <v>251</v>
      </c>
      <c r="J25" s="21"/>
      <c r="K25" s="59">
        <f>K26</f>
        <v>3365.8999999999996</v>
      </c>
      <c r="L25" s="59">
        <f>L26</f>
        <v>3283.7</v>
      </c>
    </row>
    <row r="26" spans="1:12" ht="27" customHeight="1">
      <c r="A26" s="202" t="s">
        <v>96</v>
      </c>
      <c r="B26" s="203"/>
      <c r="C26" s="203"/>
      <c r="D26" s="203"/>
      <c r="E26" s="204"/>
      <c r="F26" s="25">
        <v>835</v>
      </c>
      <c r="G26" s="21" t="s">
        <v>52</v>
      </c>
      <c r="H26" s="21" t="s">
        <v>57</v>
      </c>
      <c r="I26" s="21" t="s">
        <v>250</v>
      </c>
      <c r="J26" s="21"/>
      <c r="K26" s="59">
        <f>K27+K28+K29</f>
        <v>3365.8999999999996</v>
      </c>
      <c r="L26" s="59">
        <f>L27+L28+L29</f>
        <v>3283.7</v>
      </c>
    </row>
    <row r="27" spans="1:12" ht="24.75" customHeight="1">
      <c r="A27" s="207" t="s">
        <v>122</v>
      </c>
      <c r="B27" s="210"/>
      <c r="C27" s="210"/>
      <c r="D27" s="210"/>
      <c r="E27" s="211"/>
      <c r="F27" s="25">
        <v>835</v>
      </c>
      <c r="G27" s="21" t="s">
        <v>52</v>
      </c>
      <c r="H27" s="21" t="s">
        <v>57</v>
      </c>
      <c r="I27" s="101" t="s">
        <v>280</v>
      </c>
      <c r="J27" s="21" t="s">
        <v>97</v>
      </c>
      <c r="K27" s="59">
        <v>2466.1</v>
      </c>
      <c r="L27" s="59">
        <v>2466.1</v>
      </c>
    </row>
    <row r="28" spans="1:12" ht="37.5" customHeight="1">
      <c r="A28" s="207" t="s">
        <v>121</v>
      </c>
      <c r="B28" s="210"/>
      <c r="C28" s="210"/>
      <c r="D28" s="210"/>
      <c r="E28" s="211"/>
      <c r="F28" s="25">
        <v>835</v>
      </c>
      <c r="G28" s="21" t="s">
        <v>52</v>
      </c>
      <c r="H28" s="21" t="s">
        <v>57</v>
      </c>
      <c r="I28" s="21" t="s">
        <v>250</v>
      </c>
      <c r="J28" s="21" t="s">
        <v>98</v>
      </c>
      <c r="K28" s="59">
        <v>849.8</v>
      </c>
      <c r="L28" s="59">
        <v>767.6</v>
      </c>
    </row>
    <row r="29" spans="1:12" ht="15.75" customHeight="1">
      <c r="A29" s="207" t="s">
        <v>99</v>
      </c>
      <c r="B29" s="210"/>
      <c r="C29" s="210"/>
      <c r="D29" s="210"/>
      <c r="E29" s="211"/>
      <c r="F29" s="25">
        <v>835</v>
      </c>
      <c r="G29" s="21" t="s">
        <v>52</v>
      </c>
      <c r="H29" s="21" t="s">
        <v>57</v>
      </c>
      <c r="I29" s="21" t="s">
        <v>250</v>
      </c>
      <c r="J29" s="21" t="s">
        <v>100</v>
      </c>
      <c r="K29" s="59">
        <v>50</v>
      </c>
      <c r="L29" s="59">
        <v>50</v>
      </c>
    </row>
    <row r="30" spans="1:12" ht="45" customHeight="1">
      <c r="A30" s="207" t="s">
        <v>132</v>
      </c>
      <c r="B30" s="210"/>
      <c r="C30" s="210"/>
      <c r="D30" s="210"/>
      <c r="E30" s="211"/>
      <c r="F30" s="25">
        <v>835</v>
      </c>
      <c r="G30" s="21" t="s">
        <v>52</v>
      </c>
      <c r="H30" s="21" t="s">
        <v>88</v>
      </c>
      <c r="I30" s="21"/>
      <c r="J30" s="21"/>
      <c r="K30" s="59">
        <f>K31+K35</f>
        <v>140</v>
      </c>
      <c r="L30" s="59">
        <f>L31+L35</f>
        <v>140</v>
      </c>
    </row>
    <row r="31" spans="1:12" ht="18" customHeight="1" hidden="1">
      <c r="A31" s="251" t="s">
        <v>134</v>
      </c>
      <c r="B31" s="252"/>
      <c r="C31" s="252"/>
      <c r="D31" s="252"/>
      <c r="E31" s="253"/>
      <c r="F31" s="25">
        <v>835</v>
      </c>
      <c r="G31" s="44" t="s">
        <v>52</v>
      </c>
      <c r="H31" s="44" t="s">
        <v>88</v>
      </c>
      <c r="I31" s="21" t="s">
        <v>135</v>
      </c>
      <c r="J31" s="21"/>
      <c r="K31" s="59">
        <f aca="true" t="shared" si="1" ref="K31:L33">K32</f>
        <v>0</v>
      </c>
      <c r="L31" s="59">
        <f t="shared" si="1"/>
        <v>0</v>
      </c>
    </row>
    <row r="32" spans="1:12" ht="42.75" customHeight="1" hidden="1">
      <c r="A32" s="221" t="s">
        <v>189</v>
      </c>
      <c r="B32" s="227"/>
      <c r="C32" s="227"/>
      <c r="D32" s="227"/>
      <c r="E32" s="228"/>
      <c r="F32" s="25">
        <v>835</v>
      </c>
      <c r="G32" s="44" t="s">
        <v>52</v>
      </c>
      <c r="H32" s="44" t="s">
        <v>88</v>
      </c>
      <c r="I32" s="21" t="s">
        <v>190</v>
      </c>
      <c r="J32" s="21"/>
      <c r="K32" s="59">
        <f t="shared" si="1"/>
        <v>0</v>
      </c>
      <c r="L32" s="59">
        <f t="shared" si="1"/>
        <v>0</v>
      </c>
    </row>
    <row r="33" spans="1:12" ht="80.25" customHeight="1" hidden="1">
      <c r="A33" s="207" t="s">
        <v>167</v>
      </c>
      <c r="B33" s="208"/>
      <c r="C33" s="208"/>
      <c r="D33" s="208"/>
      <c r="E33" s="209"/>
      <c r="F33" s="25">
        <v>835</v>
      </c>
      <c r="G33" s="21" t="s">
        <v>52</v>
      </c>
      <c r="H33" s="21" t="s">
        <v>88</v>
      </c>
      <c r="I33" s="64" t="s">
        <v>173</v>
      </c>
      <c r="J33" s="21"/>
      <c r="K33" s="59">
        <f t="shared" si="1"/>
        <v>0</v>
      </c>
      <c r="L33" s="59">
        <f t="shared" si="1"/>
        <v>0</v>
      </c>
    </row>
    <row r="34" spans="1:12" ht="21.75" customHeight="1" hidden="1">
      <c r="A34" s="207" t="s">
        <v>80</v>
      </c>
      <c r="B34" s="210"/>
      <c r="C34" s="210"/>
      <c r="D34" s="210"/>
      <c r="E34" s="211"/>
      <c r="F34" s="25">
        <v>835</v>
      </c>
      <c r="G34" s="21" t="s">
        <v>52</v>
      </c>
      <c r="H34" s="21" t="s">
        <v>88</v>
      </c>
      <c r="I34" s="64" t="s">
        <v>173</v>
      </c>
      <c r="J34" s="21" t="s">
        <v>112</v>
      </c>
      <c r="K34" s="59"/>
      <c r="L34" s="59"/>
    </row>
    <row r="35" spans="1:12" ht="42" customHeight="1">
      <c r="A35" s="221" t="s">
        <v>189</v>
      </c>
      <c r="B35" s="227"/>
      <c r="C35" s="227"/>
      <c r="D35" s="227"/>
      <c r="E35" s="228"/>
      <c r="F35" s="25">
        <v>835</v>
      </c>
      <c r="G35" s="21" t="s">
        <v>52</v>
      </c>
      <c r="H35" s="21" t="s">
        <v>88</v>
      </c>
      <c r="I35" s="64" t="s">
        <v>272</v>
      </c>
      <c r="J35" s="21"/>
      <c r="K35" s="59">
        <f>K36</f>
        <v>140</v>
      </c>
      <c r="L35" s="59">
        <f>L36</f>
        <v>140</v>
      </c>
    </row>
    <row r="36" spans="1:12" ht="41.25" customHeight="1">
      <c r="A36" s="207" t="s">
        <v>136</v>
      </c>
      <c r="B36" s="210"/>
      <c r="C36" s="210"/>
      <c r="D36" s="210"/>
      <c r="E36" s="211"/>
      <c r="F36" s="25">
        <v>835</v>
      </c>
      <c r="G36" s="21" t="s">
        <v>52</v>
      </c>
      <c r="H36" s="21" t="s">
        <v>88</v>
      </c>
      <c r="I36" s="64" t="s">
        <v>248</v>
      </c>
      <c r="J36" s="21"/>
      <c r="K36" s="59">
        <f>K37</f>
        <v>140</v>
      </c>
      <c r="L36" s="59">
        <f>L37</f>
        <v>140</v>
      </c>
    </row>
    <row r="37" spans="1:12" ht="18" customHeight="1">
      <c r="A37" s="207" t="s">
        <v>80</v>
      </c>
      <c r="B37" s="210"/>
      <c r="C37" s="210"/>
      <c r="D37" s="210"/>
      <c r="E37" s="211"/>
      <c r="F37" s="25">
        <v>835</v>
      </c>
      <c r="G37" s="21" t="s">
        <v>52</v>
      </c>
      <c r="H37" s="21" t="s">
        <v>88</v>
      </c>
      <c r="I37" s="64" t="s">
        <v>248</v>
      </c>
      <c r="J37" s="21" t="s">
        <v>112</v>
      </c>
      <c r="K37" s="59">
        <v>140</v>
      </c>
      <c r="L37" s="59">
        <v>140</v>
      </c>
    </row>
    <row r="38" spans="1:12" ht="15.75" customHeight="1">
      <c r="A38" s="202" t="s">
        <v>58</v>
      </c>
      <c r="B38" s="203"/>
      <c r="C38" s="203"/>
      <c r="D38" s="203"/>
      <c r="E38" s="204"/>
      <c r="F38" s="25">
        <v>835</v>
      </c>
      <c r="G38" s="21" t="s">
        <v>52</v>
      </c>
      <c r="H38" s="21" t="s">
        <v>59</v>
      </c>
      <c r="I38" s="21"/>
      <c r="J38" s="21"/>
      <c r="K38" s="59">
        <f>K40</f>
        <v>10</v>
      </c>
      <c r="L38" s="59">
        <f>L40</f>
        <v>10</v>
      </c>
    </row>
    <row r="39" spans="1:12" ht="20.25" customHeight="1">
      <c r="A39" s="202" t="s">
        <v>101</v>
      </c>
      <c r="B39" s="203"/>
      <c r="C39" s="203"/>
      <c r="D39" s="203"/>
      <c r="E39" s="204"/>
      <c r="F39" s="25">
        <v>835</v>
      </c>
      <c r="G39" s="21" t="s">
        <v>52</v>
      </c>
      <c r="H39" s="21" t="s">
        <v>59</v>
      </c>
      <c r="I39" s="21" t="s">
        <v>281</v>
      </c>
      <c r="J39" s="32"/>
      <c r="K39" s="59">
        <f>K40</f>
        <v>10</v>
      </c>
      <c r="L39" s="59">
        <f>L40</f>
        <v>10</v>
      </c>
    </row>
    <row r="40" spans="1:12" ht="16.5" customHeight="1">
      <c r="A40" s="202" t="s">
        <v>102</v>
      </c>
      <c r="B40" s="203"/>
      <c r="C40" s="203"/>
      <c r="D40" s="203"/>
      <c r="E40" s="204"/>
      <c r="F40" s="25">
        <v>835</v>
      </c>
      <c r="G40" s="21" t="s">
        <v>52</v>
      </c>
      <c r="H40" s="21" t="s">
        <v>59</v>
      </c>
      <c r="I40" s="21" t="s">
        <v>246</v>
      </c>
      <c r="J40" s="32"/>
      <c r="K40" s="59">
        <f>K41</f>
        <v>10</v>
      </c>
      <c r="L40" s="59">
        <f>L41</f>
        <v>10</v>
      </c>
    </row>
    <row r="41" spans="1:12" ht="16.5" customHeight="1">
      <c r="A41" s="207" t="s">
        <v>124</v>
      </c>
      <c r="B41" s="210"/>
      <c r="C41" s="210"/>
      <c r="D41" s="210"/>
      <c r="E41" s="211"/>
      <c r="F41" s="25">
        <v>835</v>
      </c>
      <c r="G41" s="21" t="s">
        <v>52</v>
      </c>
      <c r="H41" s="21" t="s">
        <v>59</v>
      </c>
      <c r="I41" s="21" t="s">
        <v>246</v>
      </c>
      <c r="J41" s="21" t="s">
        <v>103</v>
      </c>
      <c r="K41" s="59">
        <v>10</v>
      </c>
      <c r="L41" s="59">
        <v>10</v>
      </c>
    </row>
    <row r="42" spans="1:12" ht="23.25" customHeight="1">
      <c r="A42" s="202" t="s">
        <v>60</v>
      </c>
      <c r="B42" s="246"/>
      <c r="C42" s="246"/>
      <c r="D42" s="246"/>
      <c r="E42" s="247"/>
      <c r="F42" s="25">
        <v>835</v>
      </c>
      <c r="G42" s="21" t="s">
        <v>52</v>
      </c>
      <c r="H42" s="21" t="s">
        <v>61</v>
      </c>
      <c r="I42" s="33"/>
      <c r="J42" s="21"/>
      <c r="K42" s="59">
        <f>K44+K46</f>
        <v>3.4</v>
      </c>
      <c r="L42" s="59">
        <f>L44+L46</f>
        <v>3.4</v>
      </c>
    </row>
    <row r="43" spans="1:12" ht="17.25" customHeight="1">
      <c r="A43" s="207" t="s">
        <v>104</v>
      </c>
      <c r="B43" s="210"/>
      <c r="C43" s="210"/>
      <c r="D43" s="210"/>
      <c r="E43" s="211"/>
      <c r="F43" s="25">
        <v>835</v>
      </c>
      <c r="G43" s="21" t="s">
        <v>52</v>
      </c>
      <c r="H43" s="21" t="s">
        <v>61</v>
      </c>
      <c r="I43" s="21" t="s">
        <v>239</v>
      </c>
      <c r="J43" s="21"/>
      <c r="K43" s="59">
        <f>K44</f>
        <v>0.4</v>
      </c>
      <c r="L43" s="59">
        <f>L44</f>
        <v>0.4</v>
      </c>
    </row>
    <row r="44" spans="1:12" ht="136.5" customHeight="1">
      <c r="A44" s="248" t="s">
        <v>113</v>
      </c>
      <c r="B44" s="249"/>
      <c r="C44" s="249"/>
      <c r="D44" s="249"/>
      <c r="E44" s="250"/>
      <c r="F44" s="25">
        <v>835</v>
      </c>
      <c r="G44" s="21" t="s">
        <v>52</v>
      </c>
      <c r="H44" s="21" t="s">
        <v>61</v>
      </c>
      <c r="I44" s="21" t="s">
        <v>240</v>
      </c>
      <c r="J44" s="21"/>
      <c r="K44" s="59">
        <f>K45</f>
        <v>0.4</v>
      </c>
      <c r="L44" s="59">
        <f>L45</f>
        <v>0.4</v>
      </c>
    </row>
    <row r="45" spans="1:12" ht="38.25" customHeight="1">
      <c r="A45" s="207" t="s">
        <v>121</v>
      </c>
      <c r="B45" s="210"/>
      <c r="C45" s="210"/>
      <c r="D45" s="210"/>
      <c r="E45" s="211"/>
      <c r="F45" s="25">
        <v>835</v>
      </c>
      <c r="G45" s="21" t="s">
        <v>52</v>
      </c>
      <c r="H45" s="21" t="s">
        <v>61</v>
      </c>
      <c r="I45" s="21" t="s">
        <v>240</v>
      </c>
      <c r="J45" s="21" t="s">
        <v>98</v>
      </c>
      <c r="K45" s="59">
        <v>0.4</v>
      </c>
      <c r="L45" s="59">
        <v>0.4</v>
      </c>
    </row>
    <row r="46" spans="1:12" ht="27.75" customHeight="1">
      <c r="A46" s="202" t="s">
        <v>137</v>
      </c>
      <c r="B46" s="205"/>
      <c r="C46" s="205"/>
      <c r="D46" s="205"/>
      <c r="E46" s="206"/>
      <c r="F46" s="25">
        <v>835</v>
      </c>
      <c r="G46" s="21" t="s">
        <v>52</v>
      </c>
      <c r="H46" s="21" t="s">
        <v>61</v>
      </c>
      <c r="I46" s="21" t="s">
        <v>241</v>
      </c>
      <c r="J46" s="21"/>
      <c r="K46" s="59">
        <f>K47</f>
        <v>3</v>
      </c>
      <c r="L46" s="59">
        <f>L47</f>
        <v>3</v>
      </c>
    </row>
    <row r="47" spans="1:12" ht="35.25" customHeight="1">
      <c r="A47" s="207" t="s">
        <v>138</v>
      </c>
      <c r="B47" s="210"/>
      <c r="C47" s="210"/>
      <c r="D47" s="210"/>
      <c r="E47" s="211"/>
      <c r="F47" s="25">
        <v>835</v>
      </c>
      <c r="G47" s="21" t="s">
        <v>52</v>
      </c>
      <c r="H47" s="21" t="s">
        <v>61</v>
      </c>
      <c r="I47" s="21" t="s">
        <v>242</v>
      </c>
      <c r="J47" s="21"/>
      <c r="K47" s="59">
        <f>K48</f>
        <v>3</v>
      </c>
      <c r="L47" s="59">
        <f>L48</f>
        <v>3</v>
      </c>
    </row>
    <row r="48" spans="1:12" ht="15.75" customHeight="1">
      <c r="A48" s="202" t="s">
        <v>99</v>
      </c>
      <c r="B48" s="203"/>
      <c r="C48" s="203"/>
      <c r="D48" s="203"/>
      <c r="E48" s="204"/>
      <c r="F48" s="25">
        <v>835</v>
      </c>
      <c r="G48" s="21" t="s">
        <v>52</v>
      </c>
      <c r="H48" s="21" t="s">
        <v>61</v>
      </c>
      <c r="I48" s="21" t="s">
        <v>242</v>
      </c>
      <c r="J48" s="64" t="s">
        <v>100</v>
      </c>
      <c r="K48" s="59">
        <v>3</v>
      </c>
      <c r="L48" s="59">
        <v>3</v>
      </c>
    </row>
    <row r="49" spans="1:12" ht="18.75" customHeight="1">
      <c r="A49" s="212" t="s">
        <v>62</v>
      </c>
      <c r="B49" s="213"/>
      <c r="C49" s="213"/>
      <c r="D49" s="213"/>
      <c r="E49" s="214"/>
      <c r="F49" s="25">
        <v>835</v>
      </c>
      <c r="G49" s="21" t="s">
        <v>56</v>
      </c>
      <c r="H49" s="21"/>
      <c r="I49" s="21"/>
      <c r="J49" s="21"/>
      <c r="K49" s="60">
        <f aca="true" t="shared" si="2" ref="K49:L51">K50</f>
        <v>199.9</v>
      </c>
      <c r="L49" s="60">
        <f t="shared" si="2"/>
        <v>199.9</v>
      </c>
    </row>
    <row r="50" spans="1:12" ht="19.5" customHeight="1">
      <c r="A50" s="202" t="s">
        <v>114</v>
      </c>
      <c r="B50" s="203"/>
      <c r="C50" s="203"/>
      <c r="D50" s="203"/>
      <c r="E50" s="204"/>
      <c r="F50" s="25">
        <v>835</v>
      </c>
      <c r="G50" s="21" t="s">
        <v>56</v>
      </c>
      <c r="H50" s="21" t="s">
        <v>54</v>
      </c>
      <c r="I50" s="21"/>
      <c r="J50" s="21"/>
      <c r="K50" s="60">
        <f t="shared" si="2"/>
        <v>199.9</v>
      </c>
      <c r="L50" s="60">
        <f t="shared" si="2"/>
        <v>199.9</v>
      </c>
    </row>
    <row r="51" spans="1:12" ht="18.75" customHeight="1">
      <c r="A51" s="207" t="s">
        <v>104</v>
      </c>
      <c r="B51" s="210"/>
      <c r="C51" s="210"/>
      <c r="D51" s="210"/>
      <c r="E51" s="211"/>
      <c r="F51" s="25">
        <v>835</v>
      </c>
      <c r="G51" s="21" t="s">
        <v>56</v>
      </c>
      <c r="H51" s="21" t="s">
        <v>54</v>
      </c>
      <c r="I51" s="21" t="s">
        <v>239</v>
      </c>
      <c r="J51" s="21"/>
      <c r="K51" s="60">
        <f t="shared" si="2"/>
        <v>199.9</v>
      </c>
      <c r="L51" s="60">
        <f t="shared" si="2"/>
        <v>199.9</v>
      </c>
    </row>
    <row r="52" spans="1:12" ht="31.5" customHeight="1">
      <c r="A52" s="243" t="s">
        <v>105</v>
      </c>
      <c r="B52" s="244"/>
      <c r="C52" s="244"/>
      <c r="D52" s="244"/>
      <c r="E52" s="245"/>
      <c r="F52" s="25">
        <v>835</v>
      </c>
      <c r="G52" s="21" t="s">
        <v>56</v>
      </c>
      <c r="H52" s="21" t="s">
        <v>54</v>
      </c>
      <c r="I52" s="21" t="s">
        <v>238</v>
      </c>
      <c r="J52" s="21"/>
      <c r="K52" s="59">
        <f>K53+K54</f>
        <v>199.9</v>
      </c>
      <c r="L52" s="59">
        <f>L53+L54</f>
        <v>199.9</v>
      </c>
    </row>
    <row r="53" spans="1:14" ht="31.5" customHeight="1">
      <c r="A53" s="207" t="s">
        <v>122</v>
      </c>
      <c r="B53" s="210"/>
      <c r="C53" s="210"/>
      <c r="D53" s="210"/>
      <c r="E53" s="211"/>
      <c r="F53" s="25">
        <v>835</v>
      </c>
      <c r="G53" s="21" t="s">
        <v>56</v>
      </c>
      <c r="H53" s="21" t="s">
        <v>54</v>
      </c>
      <c r="I53" s="21" t="s">
        <v>238</v>
      </c>
      <c r="J53" s="21" t="s">
        <v>97</v>
      </c>
      <c r="K53" s="59">
        <v>194.3</v>
      </c>
      <c r="L53" s="59">
        <v>194.3</v>
      </c>
      <c r="N53" s="23"/>
    </row>
    <row r="54" spans="1:12" ht="41.25" customHeight="1">
      <c r="A54" s="207" t="s">
        <v>121</v>
      </c>
      <c r="B54" s="210"/>
      <c r="C54" s="210"/>
      <c r="D54" s="210"/>
      <c r="E54" s="211"/>
      <c r="F54" s="25">
        <v>835</v>
      </c>
      <c r="G54" s="21" t="s">
        <v>56</v>
      </c>
      <c r="H54" s="21" t="s">
        <v>54</v>
      </c>
      <c r="I54" s="21" t="s">
        <v>238</v>
      </c>
      <c r="J54" s="21" t="s">
        <v>98</v>
      </c>
      <c r="K54" s="60">
        <v>5.6</v>
      </c>
      <c r="L54" s="60">
        <v>5.6</v>
      </c>
    </row>
    <row r="55" spans="1:12" ht="28.5" customHeight="1">
      <c r="A55" s="212" t="s">
        <v>63</v>
      </c>
      <c r="B55" s="213"/>
      <c r="C55" s="213"/>
      <c r="D55" s="213"/>
      <c r="E55" s="214"/>
      <c r="F55" s="25">
        <v>835</v>
      </c>
      <c r="G55" s="21" t="s">
        <v>54</v>
      </c>
      <c r="H55" s="21"/>
      <c r="I55" s="21"/>
      <c r="J55" s="21"/>
      <c r="K55" s="59">
        <f aca="true" t="shared" si="3" ref="K55:L58">K56</f>
        <v>30</v>
      </c>
      <c r="L55" s="59">
        <f t="shared" si="3"/>
        <v>30</v>
      </c>
    </row>
    <row r="56" spans="1:12" ht="12.75" customHeight="1">
      <c r="A56" s="226" t="s">
        <v>65</v>
      </c>
      <c r="B56" s="226"/>
      <c r="C56" s="226"/>
      <c r="D56" s="226"/>
      <c r="E56" s="226"/>
      <c r="F56" s="25">
        <v>835</v>
      </c>
      <c r="G56" s="21" t="s">
        <v>54</v>
      </c>
      <c r="H56" s="21" t="s">
        <v>66</v>
      </c>
      <c r="I56" s="34"/>
      <c r="J56" s="21"/>
      <c r="K56" s="59">
        <f t="shared" si="3"/>
        <v>30</v>
      </c>
      <c r="L56" s="59">
        <f t="shared" si="3"/>
        <v>30</v>
      </c>
    </row>
    <row r="57" spans="1:12" ht="30.75" customHeight="1">
      <c r="A57" s="202" t="s">
        <v>193</v>
      </c>
      <c r="B57" s="203"/>
      <c r="C57" s="203"/>
      <c r="D57" s="203"/>
      <c r="E57" s="204"/>
      <c r="F57" s="25">
        <v>835</v>
      </c>
      <c r="G57" s="21" t="s">
        <v>54</v>
      </c>
      <c r="H57" s="35" t="s">
        <v>66</v>
      </c>
      <c r="I57" s="36" t="s">
        <v>237</v>
      </c>
      <c r="J57" s="37"/>
      <c r="K57" s="59">
        <f t="shared" si="3"/>
        <v>30</v>
      </c>
      <c r="L57" s="59">
        <f t="shared" si="3"/>
        <v>30</v>
      </c>
    </row>
    <row r="58" spans="1:12" ht="26.25" customHeight="1">
      <c r="A58" s="243" t="s">
        <v>170</v>
      </c>
      <c r="B58" s="244"/>
      <c r="C58" s="244"/>
      <c r="D58" s="244"/>
      <c r="E58" s="245"/>
      <c r="F58" s="25">
        <v>835</v>
      </c>
      <c r="G58" s="21" t="s">
        <v>54</v>
      </c>
      <c r="H58" s="35" t="s">
        <v>66</v>
      </c>
      <c r="I58" s="36" t="s">
        <v>236</v>
      </c>
      <c r="J58" s="37"/>
      <c r="K58" s="59">
        <f t="shared" si="3"/>
        <v>30</v>
      </c>
      <c r="L58" s="59">
        <f t="shared" si="3"/>
        <v>30</v>
      </c>
    </row>
    <row r="59" spans="1:12" ht="36.75" customHeight="1">
      <c r="A59" s="207" t="s">
        <v>121</v>
      </c>
      <c r="B59" s="210"/>
      <c r="C59" s="210"/>
      <c r="D59" s="210"/>
      <c r="E59" s="211"/>
      <c r="F59" s="25">
        <v>835</v>
      </c>
      <c r="G59" s="21" t="s">
        <v>54</v>
      </c>
      <c r="H59" s="35" t="s">
        <v>66</v>
      </c>
      <c r="I59" s="36" t="s">
        <v>236</v>
      </c>
      <c r="J59" s="37" t="s">
        <v>98</v>
      </c>
      <c r="K59" s="59">
        <v>30</v>
      </c>
      <c r="L59" s="59">
        <v>30</v>
      </c>
    </row>
    <row r="60" spans="1:12" ht="17.25" customHeight="1">
      <c r="A60" s="212" t="s">
        <v>69</v>
      </c>
      <c r="B60" s="213"/>
      <c r="C60" s="213"/>
      <c r="D60" s="213"/>
      <c r="E60" s="214"/>
      <c r="F60" s="25">
        <v>835</v>
      </c>
      <c r="G60" s="21" t="s">
        <v>70</v>
      </c>
      <c r="H60" s="21"/>
      <c r="I60" s="39"/>
      <c r="J60" s="21"/>
      <c r="K60" s="59">
        <f aca="true" t="shared" si="4" ref="K60:L62">K61</f>
        <v>1000</v>
      </c>
      <c r="L60" s="59">
        <f t="shared" si="4"/>
        <v>1000</v>
      </c>
    </row>
    <row r="61" spans="1:12" ht="17.25" customHeight="1">
      <c r="A61" s="226" t="s">
        <v>71</v>
      </c>
      <c r="B61" s="226"/>
      <c r="C61" s="226"/>
      <c r="D61" s="226"/>
      <c r="E61" s="226"/>
      <c r="F61" s="25">
        <v>835</v>
      </c>
      <c r="G61" s="21" t="s">
        <v>70</v>
      </c>
      <c r="H61" s="21" t="s">
        <v>54</v>
      </c>
      <c r="I61" s="34"/>
      <c r="J61" s="21"/>
      <c r="K61" s="59">
        <f t="shared" si="4"/>
        <v>1000</v>
      </c>
      <c r="L61" s="59">
        <f t="shared" si="4"/>
        <v>1000</v>
      </c>
    </row>
    <row r="62" spans="1:12" ht="32.25" customHeight="1">
      <c r="A62" s="226" t="s">
        <v>192</v>
      </c>
      <c r="B62" s="226"/>
      <c r="C62" s="226"/>
      <c r="D62" s="226"/>
      <c r="E62" s="226"/>
      <c r="F62" s="25">
        <v>835</v>
      </c>
      <c r="G62" s="21" t="s">
        <v>70</v>
      </c>
      <c r="H62" s="35" t="s">
        <v>54</v>
      </c>
      <c r="I62" s="34" t="s">
        <v>277</v>
      </c>
      <c r="J62" s="37"/>
      <c r="K62" s="59">
        <f t="shared" si="4"/>
        <v>1000</v>
      </c>
      <c r="L62" s="59">
        <f t="shared" si="4"/>
        <v>1000</v>
      </c>
    </row>
    <row r="63" spans="1:12" ht="19.5" customHeight="1">
      <c r="A63" s="207" t="s">
        <v>141</v>
      </c>
      <c r="B63" s="210"/>
      <c r="C63" s="210"/>
      <c r="D63" s="210"/>
      <c r="E63" s="211"/>
      <c r="F63" s="25">
        <v>835</v>
      </c>
      <c r="G63" s="21" t="s">
        <v>70</v>
      </c>
      <c r="H63" s="35" t="s">
        <v>54</v>
      </c>
      <c r="I63" s="34" t="s">
        <v>234</v>
      </c>
      <c r="J63" s="37"/>
      <c r="K63" s="59">
        <f>K64+K66+K68</f>
        <v>1000</v>
      </c>
      <c r="L63" s="59">
        <f>L64+L66+L68</f>
        <v>1000</v>
      </c>
    </row>
    <row r="64" spans="1:12" ht="26.25" customHeight="1">
      <c r="A64" s="202" t="s">
        <v>106</v>
      </c>
      <c r="B64" s="203"/>
      <c r="C64" s="203"/>
      <c r="D64" s="203"/>
      <c r="E64" s="204"/>
      <c r="F64" s="25">
        <v>835</v>
      </c>
      <c r="G64" s="21" t="s">
        <v>70</v>
      </c>
      <c r="H64" s="35" t="s">
        <v>54</v>
      </c>
      <c r="I64" s="40" t="s">
        <v>233</v>
      </c>
      <c r="J64" s="37"/>
      <c r="K64" s="59">
        <f>K65</f>
        <v>650</v>
      </c>
      <c r="L64" s="59">
        <f>L65</f>
        <v>650</v>
      </c>
    </row>
    <row r="65" spans="1:12" ht="45" customHeight="1">
      <c r="A65" s="207" t="s">
        <v>121</v>
      </c>
      <c r="B65" s="210"/>
      <c r="C65" s="210"/>
      <c r="D65" s="210"/>
      <c r="E65" s="211"/>
      <c r="F65" s="25">
        <v>835</v>
      </c>
      <c r="G65" s="21" t="s">
        <v>70</v>
      </c>
      <c r="H65" s="35" t="s">
        <v>54</v>
      </c>
      <c r="I65" s="40" t="s">
        <v>233</v>
      </c>
      <c r="J65" s="37" t="s">
        <v>98</v>
      </c>
      <c r="K65" s="59">
        <v>650</v>
      </c>
      <c r="L65" s="59">
        <v>650</v>
      </c>
    </row>
    <row r="66" spans="1:12" ht="12.75" customHeight="1">
      <c r="A66" s="202" t="s">
        <v>107</v>
      </c>
      <c r="B66" s="203"/>
      <c r="C66" s="203"/>
      <c r="D66" s="203"/>
      <c r="E66" s="204"/>
      <c r="F66" s="25">
        <v>835</v>
      </c>
      <c r="G66" s="21" t="s">
        <v>70</v>
      </c>
      <c r="H66" s="35" t="s">
        <v>54</v>
      </c>
      <c r="I66" s="40" t="s">
        <v>231</v>
      </c>
      <c r="J66" s="37"/>
      <c r="K66" s="59">
        <f>K67</f>
        <v>150</v>
      </c>
      <c r="L66" s="59">
        <f>L67</f>
        <v>150</v>
      </c>
    </row>
    <row r="67" spans="1:12" ht="45.75" customHeight="1">
      <c r="A67" s="207" t="s">
        <v>121</v>
      </c>
      <c r="B67" s="210"/>
      <c r="C67" s="210"/>
      <c r="D67" s="210"/>
      <c r="E67" s="211"/>
      <c r="F67" s="25">
        <v>835</v>
      </c>
      <c r="G67" s="26" t="s">
        <v>70</v>
      </c>
      <c r="H67" s="35" t="s">
        <v>54</v>
      </c>
      <c r="I67" s="40" t="s">
        <v>231</v>
      </c>
      <c r="J67" s="37" t="s">
        <v>98</v>
      </c>
      <c r="K67" s="59">
        <v>150</v>
      </c>
      <c r="L67" s="59">
        <v>150</v>
      </c>
    </row>
    <row r="68" spans="1:12" ht="30" customHeight="1">
      <c r="A68" s="202" t="s">
        <v>108</v>
      </c>
      <c r="B68" s="203"/>
      <c r="C68" s="203"/>
      <c r="D68" s="203"/>
      <c r="E68" s="204"/>
      <c r="F68" s="25">
        <v>835</v>
      </c>
      <c r="G68" s="21" t="s">
        <v>70</v>
      </c>
      <c r="H68" s="35" t="s">
        <v>54</v>
      </c>
      <c r="I68" s="40" t="s">
        <v>232</v>
      </c>
      <c r="J68" s="37"/>
      <c r="K68" s="59">
        <f>K69</f>
        <v>200</v>
      </c>
      <c r="L68" s="59">
        <f>L69</f>
        <v>200</v>
      </c>
    </row>
    <row r="69" spans="1:12" ht="13.5" customHeight="1">
      <c r="A69" s="207" t="s">
        <v>121</v>
      </c>
      <c r="B69" s="210"/>
      <c r="C69" s="210"/>
      <c r="D69" s="210"/>
      <c r="E69" s="211"/>
      <c r="F69" s="25">
        <v>835</v>
      </c>
      <c r="G69" s="41" t="s">
        <v>70</v>
      </c>
      <c r="H69" s="35" t="s">
        <v>54</v>
      </c>
      <c r="I69" s="40" t="s">
        <v>232</v>
      </c>
      <c r="J69" s="37" t="s">
        <v>98</v>
      </c>
      <c r="K69" s="59">
        <v>200</v>
      </c>
      <c r="L69" s="59">
        <v>200</v>
      </c>
    </row>
    <row r="70" spans="1:12" ht="14.25" customHeight="1">
      <c r="A70" s="212" t="s">
        <v>119</v>
      </c>
      <c r="B70" s="213"/>
      <c r="C70" s="213"/>
      <c r="D70" s="213"/>
      <c r="E70" s="214"/>
      <c r="F70" s="25">
        <v>835</v>
      </c>
      <c r="G70" s="21" t="s">
        <v>87</v>
      </c>
      <c r="H70" s="21"/>
      <c r="I70" s="39"/>
      <c r="J70" s="21"/>
      <c r="K70" s="59">
        <f>ROUND(K71,1)</f>
        <v>1349.4</v>
      </c>
      <c r="L70" s="59">
        <f>ROUND(L71,1)</f>
        <v>1349.4</v>
      </c>
    </row>
    <row r="71" spans="1:12" ht="14.25" customHeight="1">
      <c r="A71" s="207" t="s">
        <v>120</v>
      </c>
      <c r="B71" s="210"/>
      <c r="C71" s="210"/>
      <c r="D71" s="210"/>
      <c r="E71" s="211"/>
      <c r="F71" s="25">
        <v>835</v>
      </c>
      <c r="G71" s="21" t="s">
        <v>87</v>
      </c>
      <c r="H71" s="21" t="s">
        <v>52</v>
      </c>
      <c r="I71" s="33"/>
      <c r="J71" s="21"/>
      <c r="K71" s="59">
        <f aca="true" t="shared" si="5" ref="K71:L73">K72</f>
        <v>1349.4</v>
      </c>
      <c r="L71" s="59">
        <f t="shared" si="5"/>
        <v>1349.4</v>
      </c>
    </row>
    <row r="72" spans="1:12" ht="14.25" customHeight="1">
      <c r="A72" s="207" t="s">
        <v>134</v>
      </c>
      <c r="B72" s="210"/>
      <c r="C72" s="210"/>
      <c r="D72" s="210"/>
      <c r="E72" s="211"/>
      <c r="F72" s="25">
        <v>835</v>
      </c>
      <c r="G72" s="21" t="s">
        <v>87</v>
      </c>
      <c r="H72" s="21" t="s">
        <v>52</v>
      </c>
      <c r="I72" s="21" t="s">
        <v>252</v>
      </c>
      <c r="J72" s="21"/>
      <c r="K72" s="59">
        <f t="shared" si="5"/>
        <v>1349.4</v>
      </c>
      <c r="L72" s="59">
        <f t="shared" si="5"/>
        <v>1349.4</v>
      </c>
    </row>
    <row r="73" spans="1:12" ht="44.25" customHeight="1">
      <c r="A73" s="221" t="s">
        <v>189</v>
      </c>
      <c r="B73" s="227"/>
      <c r="C73" s="227"/>
      <c r="D73" s="227"/>
      <c r="E73" s="228"/>
      <c r="F73" s="25">
        <v>835</v>
      </c>
      <c r="G73" s="21" t="s">
        <v>87</v>
      </c>
      <c r="H73" s="21" t="s">
        <v>52</v>
      </c>
      <c r="I73" s="21" t="s">
        <v>229</v>
      </c>
      <c r="J73" s="21"/>
      <c r="K73" s="59">
        <f t="shared" si="5"/>
        <v>1349.4</v>
      </c>
      <c r="L73" s="59">
        <f t="shared" si="5"/>
        <v>1349.4</v>
      </c>
    </row>
    <row r="74" spans="1:12" ht="40.5" customHeight="1">
      <c r="A74" s="207" t="s">
        <v>143</v>
      </c>
      <c r="B74" s="210"/>
      <c r="C74" s="210"/>
      <c r="D74" s="210"/>
      <c r="E74" s="211"/>
      <c r="F74" s="25">
        <v>835</v>
      </c>
      <c r="G74" s="21" t="s">
        <v>87</v>
      </c>
      <c r="H74" s="21" t="s">
        <v>52</v>
      </c>
      <c r="I74" s="21" t="s">
        <v>230</v>
      </c>
      <c r="J74" s="21"/>
      <c r="K74" s="59">
        <f>K77</f>
        <v>1349.4</v>
      </c>
      <c r="L74" s="59">
        <f>L77</f>
        <v>1349.4</v>
      </c>
    </row>
    <row r="75" spans="1:12" ht="12.75" customHeight="1" hidden="1">
      <c r="A75" s="207" t="s">
        <v>80</v>
      </c>
      <c r="B75" s="210"/>
      <c r="C75" s="210"/>
      <c r="D75" s="210"/>
      <c r="E75" s="211"/>
      <c r="F75" s="25">
        <v>835</v>
      </c>
      <c r="G75" s="21" t="s">
        <v>87</v>
      </c>
      <c r="H75" s="21" t="s">
        <v>52</v>
      </c>
      <c r="I75" s="21" t="s">
        <v>230</v>
      </c>
      <c r="J75" s="21" t="s">
        <v>112</v>
      </c>
      <c r="K75" s="59">
        <f>6397.6-389.3</f>
        <v>6008.3</v>
      </c>
      <c r="L75" s="59">
        <v>7008.3</v>
      </c>
    </row>
    <row r="76" spans="1:12" ht="12.75" customHeight="1" hidden="1">
      <c r="A76" s="207" t="s">
        <v>144</v>
      </c>
      <c r="B76" s="210"/>
      <c r="C76" s="210"/>
      <c r="D76" s="210"/>
      <c r="E76" s="211"/>
      <c r="F76" s="25">
        <v>835</v>
      </c>
      <c r="G76" s="21" t="s">
        <v>87</v>
      </c>
      <c r="H76" s="21" t="s">
        <v>52</v>
      </c>
      <c r="I76" s="21" t="s">
        <v>156</v>
      </c>
      <c r="J76" s="21"/>
      <c r="K76" s="59" t="e">
        <f>#REF!</f>
        <v>#REF!</v>
      </c>
      <c r="L76" s="32"/>
    </row>
    <row r="77" spans="1:12" ht="12.75" customHeight="1">
      <c r="A77" s="207" t="s">
        <v>80</v>
      </c>
      <c r="B77" s="208"/>
      <c r="C77" s="208"/>
      <c r="D77" s="208"/>
      <c r="E77" s="209"/>
      <c r="F77" s="25">
        <v>835</v>
      </c>
      <c r="G77" s="21" t="s">
        <v>87</v>
      </c>
      <c r="H77" s="21" t="s">
        <v>52</v>
      </c>
      <c r="I77" s="21" t="s">
        <v>230</v>
      </c>
      <c r="J77" s="21" t="s">
        <v>112</v>
      </c>
      <c r="K77" s="59">
        <v>1349.4</v>
      </c>
      <c r="L77" s="59">
        <v>1349.4</v>
      </c>
    </row>
    <row r="78" spans="1:12" ht="14.25" customHeight="1">
      <c r="A78" s="212" t="s">
        <v>74</v>
      </c>
      <c r="B78" s="213"/>
      <c r="C78" s="213"/>
      <c r="D78" s="213"/>
      <c r="E78" s="214"/>
      <c r="F78" s="25">
        <v>835</v>
      </c>
      <c r="G78" s="21" t="s">
        <v>66</v>
      </c>
      <c r="H78" s="21"/>
      <c r="I78" s="21"/>
      <c r="J78" s="21"/>
      <c r="K78" s="59">
        <f>K79+K83</f>
        <v>80</v>
      </c>
      <c r="L78" s="59">
        <f>L79+L83</f>
        <v>80</v>
      </c>
    </row>
    <row r="79" spans="1:12" ht="17.25" customHeight="1" hidden="1">
      <c r="A79" s="207" t="s">
        <v>75</v>
      </c>
      <c r="B79" s="210"/>
      <c r="C79" s="210"/>
      <c r="D79" s="210"/>
      <c r="E79" s="211"/>
      <c r="F79" s="25">
        <v>835</v>
      </c>
      <c r="G79" s="21" t="s">
        <v>66</v>
      </c>
      <c r="H79" s="21" t="s">
        <v>52</v>
      </c>
      <c r="I79" s="21"/>
      <c r="J79" s="21"/>
      <c r="K79" s="59">
        <f>K80</f>
        <v>0</v>
      </c>
      <c r="L79" s="59">
        <f>L80</f>
        <v>0</v>
      </c>
    </row>
    <row r="80" spans="1:12" ht="15.75" customHeight="1" hidden="1">
      <c r="A80" s="207" t="s">
        <v>109</v>
      </c>
      <c r="B80" s="210"/>
      <c r="C80" s="210"/>
      <c r="D80" s="210"/>
      <c r="E80" s="211"/>
      <c r="F80" s="25">
        <v>835</v>
      </c>
      <c r="G80" s="21" t="s">
        <v>66</v>
      </c>
      <c r="H80" s="21" t="s">
        <v>52</v>
      </c>
      <c r="I80" s="21" t="s">
        <v>227</v>
      </c>
      <c r="J80" s="21"/>
      <c r="K80" s="59">
        <f>K82</f>
        <v>0</v>
      </c>
      <c r="L80" s="59">
        <f>L82</f>
        <v>0</v>
      </c>
    </row>
    <row r="81" spans="1:12" ht="15.75" customHeight="1" hidden="1">
      <c r="A81" s="240" t="s">
        <v>145</v>
      </c>
      <c r="B81" s="241"/>
      <c r="C81" s="241"/>
      <c r="D81" s="241"/>
      <c r="E81" s="242"/>
      <c r="F81" s="31">
        <v>835</v>
      </c>
      <c r="G81" s="34" t="s">
        <v>66</v>
      </c>
      <c r="H81" s="34" t="s">
        <v>52</v>
      </c>
      <c r="I81" s="21" t="s">
        <v>226</v>
      </c>
      <c r="J81" s="34"/>
      <c r="K81" s="61">
        <f>K82</f>
        <v>0</v>
      </c>
      <c r="L81" s="61">
        <f>L82</f>
        <v>0</v>
      </c>
    </row>
    <row r="82" spans="1:12" ht="15.75" customHeight="1" hidden="1">
      <c r="A82" s="240" t="s">
        <v>224</v>
      </c>
      <c r="B82" s="241"/>
      <c r="C82" s="241"/>
      <c r="D82" s="241"/>
      <c r="E82" s="242"/>
      <c r="F82" s="31">
        <v>835</v>
      </c>
      <c r="G82" s="34" t="s">
        <v>66</v>
      </c>
      <c r="H82" s="34" t="s">
        <v>52</v>
      </c>
      <c r="I82" s="21" t="s">
        <v>226</v>
      </c>
      <c r="J82" s="34" t="s">
        <v>223</v>
      </c>
      <c r="K82" s="61">
        <v>0</v>
      </c>
      <c r="L82" s="61">
        <v>0</v>
      </c>
    </row>
    <row r="83" spans="1:12" ht="14.25" customHeight="1">
      <c r="A83" s="207" t="s">
        <v>179</v>
      </c>
      <c r="B83" s="208"/>
      <c r="C83" s="208"/>
      <c r="D83" s="208"/>
      <c r="E83" s="209"/>
      <c r="F83" s="31">
        <v>835</v>
      </c>
      <c r="G83" s="34" t="s">
        <v>66</v>
      </c>
      <c r="H83" s="34" t="s">
        <v>54</v>
      </c>
      <c r="I83" s="21"/>
      <c r="J83" s="34"/>
      <c r="K83" s="61">
        <f aca="true" t="shared" si="6" ref="K83:L85">K84</f>
        <v>80</v>
      </c>
      <c r="L83" s="61">
        <f t="shared" si="6"/>
        <v>80</v>
      </c>
    </row>
    <row r="84" spans="1:12" ht="27.75" customHeight="1">
      <c r="A84" s="207" t="s">
        <v>178</v>
      </c>
      <c r="B84" s="208"/>
      <c r="C84" s="208"/>
      <c r="D84" s="208"/>
      <c r="E84" s="209"/>
      <c r="F84" s="31">
        <v>835</v>
      </c>
      <c r="G84" s="34" t="s">
        <v>66</v>
      </c>
      <c r="H84" s="34" t="s">
        <v>54</v>
      </c>
      <c r="I84" s="21" t="s">
        <v>222</v>
      </c>
      <c r="J84" s="34"/>
      <c r="K84" s="61">
        <f t="shared" si="6"/>
        <v>80</v>
      </c>
      <c r="L84" s="61">
        <f t="shared" si="6"/>
        <v>80</v>
      </c>
    </row>
    <row r="85" spans="1:12" ht="80.25" customHeight="1">
      <c r="A85" s="207" t="s">
        <v>180</v>
      </c>
      <c r="B85" s="208"/>
      <c r="C85" s="208"/>
      <c r="D85" s="208"/>
      <c r="E85" s="209"/>
      <c r="F85" s="25">
        <v>835</v>
      </c>
      <c r="G85" s="34" t="s">
        <v>66</v>
      </c>
      <c r="H85" s="34" t="s">
        <v>54</v>
      </c>
      <c r="I85" s="21" t="s">
        <v>279</v>
      </c>
      <c r="J85" s="34"/>
      <c r="K85" s="61">
        <f t="shared" si="6"/>
        <v>80</v>
      </c>
      <c r="L85" s="61">
        <f t="shared" si="6"/>
        <v>80</v>
      </c>
    </row>
    <row r="86" spans="1:12" ht="28.5" customHeight="1">
      <c r="A86" s="207" t="s">
        <v>221</v>
      </c>
      <c r="B86" s="208"/>
      <c r="C86" s="208"/>
      <c r="D86" s="208"/>
      <c r="E86" s="209"/>
      <c r="F86" s="25">
        <v>835</v>
      </c>
      <c r="G86" s="34" t="s">
        <v>66</v>
      </c>
      <c r="H86" s="34" t="s">
        <v>54</v>
      </c>
      <c r="I86" s="21" t="s">
        <v>220</v>
      </c>
      <c r="J86" s="34" t="s">
        <v>326</v>
      </c>
      <c r="K86" s="61">
        <v>80</v>
      </c>
      <c r="L86" s="61">
        <v>80</v>
      </c>
    </row>
    <row r="87" spans="1:12" ht="14.25" customHeight="1">
      <c r="A87" s="212" t="s">
        <v>72</v>
      </c>
      <c r="B87" s="210"/>
      <c r="C87" s="210"/>
      <c r="D87" s="210"/>
      <c r="E87" s="211"/>
      <c r="F87" s="42">
        <v>835</v>
      </c>
      <c r="G87" s="21" t="s">
        <v>59</v>
      </c>
      <c r="H87" s="21"/>
      <c r="I87" s="21"/>
      <c r="J87" s="21"/>
      <c r="K87" s="59">
        <f>K89</f>
        <v>2000</v>
      </c>
      <c r="L87" s="59">
        <f>L89</f>
        <v>2000</v>
      </c>
    </row>
    <row r="88" spans="1:12" ht="15" customHeight="1">
      <c r="A88" s="201" t="s">
        <v>73</v>
      </c>
      <c r="B88" s="201"/>
      <c r="C88" s="201"/>
      <c r="D88" s="201"/>
      <c r="E88" s="201"/>
      <c r="F88" s="42">
        <v>835</v>
      </c>
      <c r="G88" s="21" t="s">
        <v>59</v>
      </c>
      <c r="H88" s="21" t="s">
        <v>52</v>
      </c>
      <c r="I88" s="21"/>
      <c r="J88" s="21"/>
      <c r="K88" s="59">
        <f>K89</f>
        <v>2000</v>
      </c>
      <c r="L88" s="59">
        <f>L89</f>
        <v>2000</v>
      </c>
    </row>
    <row r="89" spans="1:12" ht="25.5" customHeight="1">
      <c r="A89" s="202" t="s">
        <v>144</v>
      </c>
      <c r="B89" s="203"/>
      <c r="C89" s="203"/>
      <c r="D89" s="203"/>
      <c r="E89" s="204"/>
      <c r="F89" s="31">
        <v>835</v>
      </c>
      <c r="G89" s="21" t="s">
        <v>59</v>
      </c>
      <c r="H89" s="21" t="s">
        <v>52</v>
      </c>
      <c r="I89" s="21" t="s">
        <v>276</v>
      </c>
      <c r="J89" s="21"/>
      <c r="K89" s="59">
        <f>K90</f>
        <v>2000</v>
      </c>
      <c r="L89" s="59">
        <f>L90</f>
        <v>2000</v>
      </c>
    </row>
    <row r="90" spans="1:12" ht="28.5" customHeight="1">
      <c r="A90" s="202" t="s">
        <v>110</v>
      </c>
      <c r="B90" s="203"/>
      <c r="C90" s="203"/>
      <c r="D90" s="203"/>
      <c r="E90" s="204"/>
      <c r="F90" s="25">
        <v>835</v>
      </c>
      <c r="G90" s="21" t="s">
        <v>59</v>
      </c>
      <c r="H90" s="21" t="s">
        <v>52</v>
      </c>
      <c r="I90" s="21" t="s">
        <v>217</v>
      </c>
      <c r="J90" s="21"/>
      <c r="K90" s="59">
        <f>K91+K92+K93</f>
        <v>2000</v>
      </c>
      <c r="L90" s="59">
        <f>L91+L92+L93</f>
        <v>2000</v>
      </c>
    </row>
    <row r="91" spans="1:12" ht="17.25" customHeight="1">
      <c r="A91" s="207" t="s">
        <v>123</v>
      </c>
      <c r="B91" s="210"/>
      <c r="C91" s="210"/>
      <c r="D91" s="210"/>
      <c r="E91" s="211"/>
      <c r="F91" s="31">
        <v>835</v>
      </c>
      <c r="G91" s="21" t="s">
        <v>59</v>
      </c>
      <c r="H91" s="21" t="s">
        <v>52</v>
      </c>
      <c r="I91" s="21" t="s">
        <v>278</v>
      </c>
      <c r="J91" s="21" t="s">
        <v>111</v>
      </c>
      <c r="K91" s="51">
        <v>1338.3</v>
      </c>
      <c r="L91" s="51">
        <v>1338.3</v>
      </c>
    </row>
    <row r="92" spans="1:12" ht="39.75" customHeight="1">
      <c r="A92" s="207" t="s">
        <v>121</v>
      </c>
      <c r="B92" s="210"/>
      <c r="C92" s="210"/>
      <c r="D92" s="210"/>
      <c r="E92" s="211"/>
      <c r="F92" s="31">
        <v>835</v>
      </c>
      <c r="G92" s="21" t="s">
        <v>59</v>
      </c>
      <c r="H92" s="21" t="s">
        <v>52</v>
      </c>
      <c r="I92" s="21" t="s">
        <v>217</v>
      </c>
      <c r="J92" s="21" t="s">
        <v>98</v>
      </c>
      <c r="K92" s="51">
        <v>656.7</v>
      </c>
      <c r="L92" s="51">
        <v>656.7</v>
      </c>
    </row>
    <row r="93" spans="1:12" ht="12.75" customHeight="1">
      <c r="A93" s="207" t="s">
        <v>99</v>
      </c>
      <c r="B93" s="210"/>
      <c r="C93" s="210"/>
      <c r="D93" s="210"/>
      <c r="E93" s="211"/>
      <c r="F93" s="31">
        <v>835</v>
      </c>
      <c r="G93" s="21" t="s">
        <v>59</v>
      </c>
      <c r="H93" s="21" t="s">
        <v>52</v>
      </c>
      <c r="I93" s="21" t="s">
        <v>217</v>
      </c>
      <c r="J93" s="21" t="s">
        <v>100</v>
      </c>
      <c r="K93" s="51">
        <v>5</v>
      </c>
      <c r="L93" s="51">
        <v>5</v>
      </c>
    </row>
    <row r="94" spans="1:12" ht="12.75" customHeight="1">
      <c r="A94" s="201" t="s">
        <v>76</v>
      </c>
      <c r="B94" s="201"/>
      <c r="C94" s="201"/>
      <c r="D94" s="201"/>
      <c r="E94" s="201"/>
      <c r="F94" s="8">
        <v>835</v>
      </c>
      <c r="G94" s="19"/>
      <c r="H94" s="19"/>
      <c r="I94" s="19"/>
      <c r="J94" s="19"/>
      <c r="K94" s="50">
        <f>K12+K49+K55+K60+K70+K78+K87</f>
        <v>9155.699999999999</v>
      </c>
      <c r="L94" s="50">
        <f>L12+L49+L55+L60+L70+L78+L87</f>
        <v>9073.5</v>
      </c>
    </row>
    <row r="95" spans="1:12" ht="12.75">
      <c r="A95" s="278" t="s">
        <v>89</v>
      </c>
      <c r="B95" s="278"/>
      <c r="C95" s="278"/>
      <c r="D95" s="278"/>
      <c r="E95" s="278"/>
      <c r="F95" s="8"/>
      <c r="G95" s="32"/>
      <c r="H95" s="32"/>
      <c r="I95" s="32"/>
      <c r="J95" s="32"/>
      <c r="K95" s="50">
        <v>250</v>
      </c>
      <c r="L95" s="50">
        <v>480</v>
      </c>
    </row>
    <row r="96" spans="1:12" ht="12.75">
      <c r="A96" s="201" t="s">
        <v>90</v>
      </c>
      <c r="B96" s="201"/>
      <c r="C96" s="201"/>
      <c r="D96" s="201"/>
      <c r="E96" s="201"/>
      <c r="F96" s="8"/>
      <c r="G96" s="32"/>
      <c r="H96" s="32"/>
      <c r="I96" s="32"/>
      <c r="J96" s="32"/>
      <c r="K96" s="50">
        <f>K94+K95</f>
        <v>9405.699999999999</v>
      </c>
      <c r="L96" s="50">
        <f>L94+L95</f>
        <v>9553.5</v>
      </c>
    </row>
    <row r="97" ht="12.75">
      <c r="F97" s="47"/>
    </row>
    <row r="98" ht="12.75">
      <c r="F98" s="47"/>
    </row>
    <row r="99" ht="12.75">
      <c r="F99" s="47"/>
    </row>
    <row r="100" ht="12.75">
      <c r="F100" s="47"/>
    </row>
    <row r="101" ht="12.75">
      <c r="F101" s="47"/>
    </row>
    <row r="102" ht="12.75">
      <c r="F102" s="47"/>
    </row>
    <row r="103" ht="12.75">
      <c r="F103" s="47"/>
    </row>
    <row r="104" ht="12.75">
      <c r="F104" s="47"/>
    </row>
    <row r="105" ht="12.75">
      <c r="F105" s="47"/>
    </row>
    <row r="106" ht="12.75">
      <c r="F106" s="47"/>
    </row>
    <row r="107" ht="12.75">
      <c r="F107" s="47"/>
    </row>
    <row r="108" ht="12.75">
      <c r="F108" s="82"/>
    </row>
  </sheetData>
  <sheetProtection/>
  <mergeCells count="88">
    <mergeCell ref="A95:E95"/>
    <mergeCell ref="A96:E96"/>
    <mergeCell ref="A94:E94"/>
    <mergeCell ref="A93:E93"/>
    <mergeCell ref="A37:E37"/>
    <mergeCell ref="A21:E21"/>
    <mergeCell ref="A22:E22"/>
    <mergeCell ref="A25:E25"/>
    <mergeCell ref="A30:E30"/>
    <mergeCell ref="A26:E26"/>
    <mergeCell ref="A19:E19"/>
    <mergeCell ref="A20:E20"/>
    <mergeCell ref="A33:E33"/>
    <mergeCell ref="A18:E18"/>
    <mergeCell ref="A16:E16"/>
    <mergeCell ref="A17:E17"/>
    <mergeCell ref="A31:E31"/>
    <mergeCell ref="A27:E27"/>
    <mergeCell ref="A23:E23"/>
    <mergeCell ref="A24:E24"/>
    <mergeCell ref="A10:E10"/>
    <mergeCell ref="A11:E11"/>
    <mergeCell ref="A13:E13"/>
    <mergeCell ref="A15:E15"/>
    <mergeCell ref="A12:E12"/>
    <mergeCell ref="A14:E14"/>
    <mergeCell ref="A44:E44"/>
    <mergeCell ref="A47:E47"/>
    <mergeCell ref="A39:E39"/>
    <mergeCell ref="A28:E28"/>
    <mergeCell ref="A29:E29"/>
    <mergeCell ref="A32:E32"/>
    <mergeCell ref="A38:E38"/>
    <mergeCell ref="A35:E35"/>
    <mergeCell ref="A36:E36"/>
    <mergeCell ref="A34:E34"/>
    <mergeCell ref="A56:E56"/>
    <mergeCell ref="A57:E57"/>
    <mergeCell ref="A50:E50"/>
    <mergeCell ref="A51:E51"/>
    <mergeCell ref="A40:E40"/>
    <mergeCell ref="A41:E41"/>
    <mergeCell ref="A42:E42"/>
    <mergeCell ref="A43:E43"/>
    <mergeCell ref="A45:E45"/>
    <mergeCell ref="A46:E46"/>
    <mergeCell ref="A71:E71"/>
    <mergeCell ref="A70:E70"/>
    <mergeCell ref="A48:E48"/>
    <mergeCell ref="A49:E49"/>
    <mergeCell ref="A62:E62"/>
    <mergeCell ref="A63:E63"/>
    <mergeCell ref="A52:E52"/>
    <mergeCell ref="A53:E53"/>
    <mergeCell ref="A54:E54"/>
    <mergeCell ref="A55:E55"/>
    <mergeCell ref="A64:E64"/>
    <mergeCell ref="A65:E65"/>
    <mergeCell ref="A66:E66"/>
    <mergeCell ref="A67:E67"/>
    <mergeCell ref="A68:E68"/>
    <mergeCell ref="A58:E58"/>
    <mergeCell ref="A59:E59"/>
    <mergeCell ref="A60:E60"/>
    <mergeCell ref="A61:E61"/>
    <mergeCell ref="A73:E73"/>
    <mergeCell ref="A74:E74"/>
    <mergeCell ref="A76:E76"/>
    <mergeCell ref="A75:E75"/>
    <mergeCell ref="A8:L8"/>
    <mergeCell ref="A85:E85"/>
    <mergeCell ref="A77:E77"/>
    <mergeCell ref="A69:E69"/>
    <mergeCell ref="A78:E78"/>
    <mergeCell ref="A72:E72"/>
    <mergeCell ref="A92:E92"/>
    <mergeCell ref="A88:E88"/>
    <mergeCell ref="A90:E90"/>
    <mergeCell ref="A91:E91"/>
    <mergeCell ref="A82:E82"/>
    <mergeCell ref="A86:E86"/>
    <mergeCell ref="A87:E87"/>
    <mergeCell ref="A79:E79"/>
    <mergeCell ref="A80:E80"/>
    <mergeCell ref="A81:E81"/>
    <mergeCell ref="A83:E83"/>
    <mergeCell ref="A84:E84"/>
    <mergeCell ref="A89:E89"/>
  </mergeCells>
  <printOptions/>
  <pageMargins left="1.1811023622047245" right="0.2755905511811024" top="0.5905511811023623" bottom="0.5905511811023623" header="0.5118110236220472" footer="0.5118110236220472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49"/>
  <sheetViews>
    <sheetView zoomScalePageLayoutView="0" workbookViewId="0" topLeftCell="A7">
      <selection activeCell="N23" sqref="N23"/>
    </sheetView>
  </sheetViews>
  <sheetFormatPr defaultColWidth="9.140625" defaultRowHeight="12.75"/>
  <cols>
    <col min="1" max="1" width="4.00390625" style="1" customWidth="1"/>
    <col min="2" max="2" width="5.421875" style="1" customWidth="1"/>
    <col min="3" max="3" width="4.00390625" style="1" customWidth="1"/>
    <col min="4" max="4" width="6.8515625" style="1" customWidth="1"/>
    <col min="5" max="6" width="9.140625" style="1" customWidth="1"/>
    <col min="7" max="7" width="5.57421875" style="1" customWidth="1"/>
    <col min="8" max="8" width="10.8515625" style="1" customWidth="1"/>
    <col min="9" max="9" width="20.00390625" style="1" customWidth="1"/>
    <col min="10" max="10" width="14.57421875" style="1" customWidth="1"/>
    <col min="11" max="16384" width="9.140625" style="1" customWidth="1"/>
  </cols>
  <sheetData>
    <row r="1" spans="8:10" ht="12.75">
      <c r="H1" s="117" t="s">
        <v>176</v>
      </c>
      <c r="I1" s="118"/>
      <c r="J1" s="118"/>
    </row>
    <row r="2" spans="8:10" ht="12.75">
      <c r="H2" s="117" t="s">
        <v>1</v>
      </c>
      <c r="I2" s="118"/>
      <c r="J2" s="118"/>
    </row>
    <row r="3" spans="8:10" ht="12.75">
      <c r="H3" s="117" t="s">
        <v>2</v>
      </c>
      <c r="I3" s="118"/>
      <c r="J3" s="118"/>
    </row>
    <row r="4" spans="8:10" ht="11.25" customHeight="1">
      <c r="H4" s="117" t="s">
        <v>300</v>
      </c>
      <c r="I4" s="118"/>
      <c r="J4" s="118"/>
    </row>
    <row r="5" ht="5.25" customHeight="1" hidden="1">
      <c r="H5" s="2"/>
    </row>
    <row r="6" spans="8:10" ht="12.75">
      <c r="H6" s="117" t="s">
        <v>199</v>
      </c>
      <c r="I6" s="118"/>
      <c r="J6" s="118"/>
    </row>
    <row r="7" spans="9:10" ht="12.75">
      <c r="I7" s="117" t="s">
        <v>332</v>
      </c>
      <c r="J7" s="117"/>
    </row>
    <row r="8" spans="1:10" ht="65.25" customHeight="1">
      <c r="A8" s="150" t="s">
        <v>297</v>
      </c>
      <c r="B8" s="150"/>
      <c r="C8" s="150"/>
      <c r="D8" s="150"/>
      <c r="E8" s="150"/>
      <c r="F8" s="150"/>
      <c r="G8" s="150"/>
      <c r="H8" s="150"/>
      <c r="I8" s="150"/>
      <c r="J8" s="150"/>
    </row>
    <row r="9" spans="1:10" ht="25.5" customHeight="1">
      <c r="A9" s="54"/>
      <c r="B9" s="54"/>
      <c r="C9" s="54"/>
      <c r="D9" s="54"/>
      <c r="E9" s="54"/>
      <c r="F9" s="54"/>
      <c r="G9" s="54"/>
      <c r="H9" s="54"/>
      <c r="I9" s="54"/>
      <c r="J9" s="55" t="s">
        <v>169</v>
      </c>
    </row>
    <row r="10" spans="1:10" ht="28.5" customHeight="1">
      <c r="A10" s="151" t="s">
        <v>3</v>
      </c>
      <c r="B10" s="151"/>
      <c r="C10" s="151"/>
      <c r="D10" s="151"/>
      <c r="E10" s="112" t="s">
        <v>157</v>
      </c>
      <c r="F10" s="112"/>
      <c r="G10" s="112"/>
      <c r="H10" s="112"/>
      <c r="I10" s="112"/>
      <c r="J10" s="8" t="s">
        <v>162</v>
      </c>
    </row>
    <row r="11" spans="1:10" ht="12.75">
      <c r="A11" s="152">
        <v>1</v>
      </c>
      <c r="B11" s="153"/>
      <c r="C11" s="153"/>
      <c r="D11" s="154"/>
      <c r="E11" s="152">
        <v>2</v>
      </c>
      <c r="F11" s="153"/>
      <c r="G11" s="153"/>
      <c r="H11" s="153"/>
      <c r="I11" s="154"/>
      <c r="J11" s="3">
        <v>3</v>
      </c>
    </row>
    <row r="12" spans="1:10" ht="12.75">
      <c r="A12" s="125" t="s">
        <v>4</v>
      </c>
      <c r="B12" s="125"/>
      <c r="C12" s="125"/>
      <c r="D12" s="125"/>
      <c r="E12" s="149" t="s">
        <v>5</v>
      </c>
      <c r="F12" s="149"/>
      <c r="G12" s="149"/>
      <c r="H12" s="149"/>
      <c r="I12" s="149"/>
      <c r="J12" s="52">
        <f>6725+80</f>
        <v>6805</v>
      </c>
    </row>
    <row r="13" spans="1:10" ht="12.75">
      <c r="A13" s="125" t="s">
        <v>6</v>
      </c>
      <c r="B13" s="125"/>
      <c r="C13" s="125"/>
      <c r="D13" s="125"/>
      <c r="E13" s="149" t="s">
        <v>7</v>
      </c>
      <c r="F13" s="149"/>
      <c r="G13" s="149"/>
      <c r="H13" s="149"/>
      <c r="I13" s="149"/>
      <c r="J13" s="52">
        <f>J14</f>
        <v>3131.1000000000004</v>
      </c>
    </row>
    <row r="14" spans="1:10" ht="30" customHeight="1">
      <c r="A14" s="125" t="s">
        <v>8</v>
      </c>
      <c r="B14" s="125"/>
      <c r="C14" s="125"/>
      <c r="D14" s="125"/>
      <c r="E14" s="126" t="s">
        <v>9</v>
      </c>
      <c r="F14" s="127"/>
      <c r="G14" s="127"/>
      <c r="H14" s="127"/>
      <c r="I14" s="128"/>
      <c r="J14" s="53">
        <f>J15+J20+J23+J17</f>
        <v>3131.1000000000004</v>
      </c>
    </row>
    <row r="15" spans="1:10" ht="27" customHeight="1" hidden="1">
      <c r="A15" s="125" t="s">
        <v>10</v>
      </c>
      <c r="B15" s="125"/>
      <c r="C15" s="125"/>
      <c r="D15" s="125"/>
      <c r="E15" s="146" t="s">
        <v>11</v>
      </c>
      <c r="F15" s="147"/>
      <c r="G15" s="147"/>
      <c r="H15" s="147"/>
      <c r="I15" s="148"/>
      <c r="J15" s="53"/>
    </row>
    <row r="16" spans="1:10" ht="36" customHeight="1" hidden="1">
      <c r="A16" s="125" t="s">
        <v>12</v>
      </c>
      <c r="B16" s="125"/>
      <c r="C16" s="125"/>
      <c r="D16" s="125"/>
      <c r="E16" s="137" t="s">
        <v>13</v>
      </c>
      <c r="F16" s="138"/>
      <c r="G16" s="138"/>
      <c r="H16" s="138"/>
      <c r="I16" s="139"/>
      <c r="J16" s="53"/>
    </row>
    <row r="17" spans="1:10" ht="31.5" customHeight="1">
      <c r="A17" s="125" t="s">
        <v>319</v>
      </c>
      <c r="B17" s="125"/>
      <c r="C17" s="125"/>
      <c r="D17" s="125"/>
      <c r="E17" s="143" t="s">
        <v>14</v>
      </c>
      <c r="F17" s="144"/>
      <c r="G17" s="144"/>
      <c r="H17" s="144"/>
      <c r="I17" s="145"/>
      <c r="J17" s="53">
        <f>SUM(J18:J19)</f>
        <v>2757.3</v>
      </c>
    </row>
    <row r="18" spans="1:10" ht="30" customHeight="1">
      <c r="A18" s="119" t="s">
        <v>311</v>
      </c>
      <c r="B18" s="120"/>
      <c r="C18" s="120"/>
      <c r="D18" s="121"/>
      <c r="E18" s="122" t="s">
        <v>200</v>
      </c>
      <c r="F18" s="123"/>
      <c r="G18" s="123"/>
      <c r="H18" s="123"/>
      <c r="I18" s="124"/>
      <c r="J18" s="53">
        <v>2757.3</v>
      </c>
    </row>
    <row r="19" spans="1:10" ht="31.5" customHeight="1" hidden="1">
      <c r="A19" s="119" t="s">
        <v>197</v>
      </c>
      <c r="B19" s="120"/>
      <c r="C19" s="120"/>
      <c r="D19" s="121"/>
      <c r="E19" s="122" t="s">
        <v>282</v>
      </c>
      <c r="F19" s="123"/>
      <c r="G19" s="123"/>
      <c r="H19" s="123"/>
      <c r="I19" s="124"/>
      <c r="J19" s="53">
        <v>0</v>
      </c>
    </row>
    <row r="20" spans="1:10" ht="30" customHeight="1">
      <c r="A20" s="119" t="s">
        <v>320</v>
      </c>
      <c r="B20" s="120"/>
      <c r="C20" s="120"/>
      <c r="D20" s="121"/>
      <c r="E20" s="126" t="s">
        <v>318</v>
      </c>
      <c r="F20" s="141"/>
      <c r="G20" s="141"/>
      <c r="H20" s="141"/>
      <c r="I20" s="142"/>
      <c r="J20" s="53">
        <f>J21+J22</f>
        <v>200.3</v>
      </c>
    </row>
    <row r="21" spans="1:10" ht="38.25" customHeight="1">
      <c r="A21" s="125" t="s">
        <v>321</v>
      </c>
      <c r="B21" s="125"/>
      <c r="C21" s="125"/>
      <c r="D21" s="125"/>
      <c r="E21" s="137" t="s">
        <v>202</v>
      </c>
      <c r="F21" s="138"/>
      <c r="G21" s="138"/>
      <c r="H21" s="138"/>
      <c r="I21" s="139"/>
      <c r="J21" s="53">
        <v>199.9</v>
      </c>
    </row>
    <row r="22" spans="1:10" ht="29.25" customHeight="1">
      <c r="A22" s="125" t="s">
        <v>322</v>
      </c>
      <c r="B22" s="125"/>
      <c r="C22" s="125"/>
      <c r="D22" s="125"/>
      <c r="E22" s="140" t="s">
        <v>201</v>
      </c>
      <c r="F22" s="140"/>
      <c r="G22" s="140"/>
      <c r="H22" s="140"/>
      <c r="I22" s="140"/>
      <c r="J22" s="53">
        <v>0.4</v>
      </c>
    </row>
    <row r="23" spans="1:10" ht="27" customHeight="1">
      <c r="A23" s="125" t="s">
        <v>323</v>
      </c>
      <c r="B23" s="125"/>
      <c r="C23" s="125"/>
      <c r="D23" s="125"/>
      <c r="E23" s="143" t="s">
        <v>203</v>
      </c>
      <c r="F23" s="144"/>
      <c r="G23" s="144"/>
      <c r="H23" s="144"/>
      <c r="I23" s="145"/>
      <c r="J23" s="53">
        <f>J24</f>
        <v>173.5</v>
      </c>
    </row>
    <row r="24" spans="1:10" ht="30" customHeight="1">
      <c r="A24" s="119" t="s">
        <v>316</v>
      </c>
      <c r="B24" s="120"/>
      <c r="C24" s="120"/>
      <c r="D24" s="121"/>
      <c r="E24" s="134" t="s">
        <v>324</v>
      </c>
      <c r="F24" s="135"/>
      <c r="G24" s="135"/>
      <c r="H24" s="135"/>
      <c r="I24" s="136"/>
      <c r="J24" s="53">
        <v>173.5</v>
      </c>
    </row>
    <row r="25" spans="1:10" ht="19.5" customHeight="1">
      <c r="A25" s="131" t="s">
        <v>17</v>
      </c>
      <c r="B25" s="132"/>
      <c r="C25" s="132"/>
      <c r="D25" s="132"/>
      <c r="E25" s="132"/>
      <c r="F25" s="132"/>
      <c r="G25" s="132"/>
      <c r="H25" s="132"/>
      <c r="I25" s="133"/>
      <c r="J25" s="52">
        <f>J12+J13</f>
        <v>9936.1</v>
      </c>
    </row>
    <row r="26" spans="1:10" ht="12.75">
      <c r="A26" s="129"/>
      <c r="B26" s="129"/>
      <c r="C26" s="129"/>
      <c r="D26" s="129"/>
      <c r="E26" s="130"/>
      <c r="F26" s="130"/>
      <c r="G26" s="130"/>
      <c r="H26" s="130"/>
      <c r="I26" s="130"/>
      <c r="J26" s="6"/>
    </row>
    <row r="27" spans="1:10" ht="12.75">
      <c r="A27" s="129"/>
      <c r="B27" s="129"/>
      <c r="C27" s="129"/>
      <c r="D27" s="129"/>
      <c r="E27" s="130"/>
      <c r="F27" s="130"/>
      <c r="G27" s="130"/>
      <c r="H27" s="130"/>
      <c r="I27" s="130"/>
      <c r="J27" s="6"/>
    </row>
    <row r="28" spans="1:10" ht="12.75">
      <c r="A28" s="129"/>
      <c r="B28" s="129"/>
      <c r="C28" s="129"/>
      <c r="D28" s="129"/>
      <c r="E28" s="130"/>
      <c r="F28" s="130"/>
      <c r="G28" s="130"/>
      <c r="H28" s="130"/>
      <c r="I28" s="130"/>
      <c r="J28" s="6"/>
    </row>
    <row r="29" spans="1:10" ht="12.75">
      <c r="A29" s="129"/>
      <c r="B29" s="129"/>
      <c r="C29" s="129"/>
      <c r="D29" s="129"/>
      <c r="E29" s="130"/>
      <c r="F29" s="130"/>
      <c r="G29" s="130"/>
      <c r="H29" s="130"/>
      <c r="I29" s="130"/>
      <c r="J29" s="6"/>
    </row>
    <row r="30" spans="1:10" ht="12.75">
      <c r="A30" s="129"/>
      <c r="B30" s="129"/>
      <c r="C30" s="129"/>
      <c r="D30" s="129"/>
      <c r="E30" s="129"/>
      <c r="F30" s="129"/>
      <c r="G30" s="129"/>
      <c r="H30" s="129"/>
      <c r="I30" s="129"/>
      <c r="J30" s="6"/>
    </row>
    <row r="31" spans="1:10" ht="12.75">
      <c r="A31" s="129"/>
      <c r="B31" s="129"/>
      <c r="C31" s="129"/>
      <c r="D31" s="129"/>
      <c r="E31" s="129"/>
      <c r="F31" s="129"/>
      <c r="G31" s="129"/>
      <c r="H31" s="129"/>
      <c r="I31" s="129"/>
      <c r="J31" s="6"/>
    </row>
    <row r="32" spans="1:10" ht="12.75">
      <c r="A32" s="129"/>
      <c r="B32" s="129"/>
      <c r="C32" s="129"/>
      <c r="D32" s="129"/>
      <c r="E32" s="129"/>
      <c r="F32" s="129"/>
      <c r="G32" s="129"/>
      <c r="H32" s="129"/>
      <c r="I32" s="129"/>
      <c r="J32" s="6"/>
    </row>
    <row r="33" spans="1:10" ht="12.75">
      <c r="A33" s="129"/>
      <c r="B33" s="129"/>
      <c r="C33" s="129"/>
      <c r="D33" s="129"/>
      <c r="E33" s="129"/>
      <c r="F33" s="129"/>
      <c r="G33" s="129"/>
      <c r="H33" s="129"/>
      <c r="I33" s="129"/>
      <c r="J33" s="6"/>
    </row>
    <row r="34" spans="1:10" ht="12.75">
      <c r="A34" s="129"/>
      <c r="B34" s="129"/>
      <c r="C34" s="129"/>
      <c r="D34" s="129"/>
      <c r="E34" s="129"/>
      <c r="F34" s="129"/>
      <c r="G34" s="129"/>
      <c r="H34" s="129"/>
      <c r="I34" s="129"/>
      <c r="J34" s="6"/>
    </row>
    <row r="35" spans="1:10" ht="12.75">
      <c r="A35" s="129"/>
      <c r="B35" s="129"/>
      <c r="C35" s="129"/>
      <c r="D35" s="129"/>
      <c r="E35" s="129"/>
      <c r="F35" s="129"/>
      <c r="G35" s="129"/>
      <c r="H35" s="129"/>
      <c r="I35" s="129"/>
      <c r="J35" s="6"/>
    </row>
    <row r="36" spans="1:10" ht="12.75">
      <c r="A36" s="129"/>
      <c r="B36" s="129"/>
      <c r="C36" s="129"/>
      <c r="D36" s="129"/>
      <c r="E36" s="129"/>
      <c r="F36" s="129"/>
      <c r="G36" s="129"/>
      <c r="H36" s="129"/>
      <c r="I36" s="129"/>
      <c r="J36" s="6"/>
    </row>
    <row r="37" spans="1:10" ht="12.75">
      <c r="A37" s="129"/>
      <c r="B37" s="129"/>
      <c r="C37" s="129"/>
      <c r="D37" s="129"/>
      <c r="E37" s="129"/>
      <c r="F37" s="129"/>
      <c r="G37" s="129"/>
      <c r="H37" s="129"/>
      <c r="I37" s="129"/>
      <c r="J37" s="6"/>
    </row>
    <row r="38" spans="1:10" ht="12.75">
      <c r="A38" s="129"/>
      <c r="B38" s="129"/>
      <c r="C38" s="129"/>
      <c r="D38" s="129"/>
      <c r="E38" s="129"/>
      <c r="F38" s="129"/>
      <c r="G38" s="129"/>
      <c r="H38" s="129"/>
      <c r="I38" s="129"/>
      <c r="J38" s="6"/>
    </row>
    <row r="39" spans="1:10" ht="12.75">
      <c r="A39" s="129"/>
      <c r="B39" s="129"/>
      <c r="C39" s="129"/>
      <c r="D39" s="129"/>
      <c r="E39" s="129"/>
      <c r="F39" s="129"/>
      <c r="G39" s="129"/>
      <c r="H39" s="129"/>
      <c r="I39" s="129"/>
      <c r="J39" s="6"/>
    </row>
    <row r="40" spans="1:10" ht="12.75">
      <c r="A40" s="129"/>
      <c r="B40" s="129"/>
      <c r="C40" s="129"/>
      <c r="D40" s="129"/>
      <c r="E40" s="129"/>
      <c r="F40" s="129"/>
      <c r="G40" s="129"/>
      <c r="H40" s="129"/>
      <c r="I40" s="129"/>
      <c r="J40" s="6"/>
    </row>
    <row r="41" spans="1:10" ht="12.75">
      <c r="A41" s="129"/>
      <c r="B41" s="129"/>
      <c r="C41" s="129"/>
      <c r="D41" s="129"/>
      <c r="E41" s="129"/>
      <c r="F41" s="129"/>
      <c r="G41" s="129"/>
      <c r="H41" s="129"/>
      <c r="I41" s="129"/>
      <c r="J41" s="6"/>
    </row>
    <row r="42" spans="1:10" ht="12.75">
      <c r="A42" s="129"/>
      <c r="B42" s="129"/>
      <c r="C42" s="129"/>
      <c r="D42" s="129"/>
      <c r="E42" s="129"/>
      <c r="F42" s="129"/>
      <c r="G42" s="129"/>
      <c r="H42" s="129"/>
      <c r="I42" s="129"/>
      <c r="J42" s="6"/>
    </row>
    <row r="43" spans="1:10" ht="12.75">
      <c r="A43" s="129"/>
      <c r="B43" s="129"/>
      <c r="C43" s="129"/>
      <c r="D43" s="129"/>
      <c r="E43" s="129"/>
      <c r="F43" s="129"/>
      <c r="G43" s="129"/>
      <c r="H43" s="129"/>
      <c r="I43" s="129"/>
      <c r="J43" s="6"/>
    </row>
    <row r="44" spans="1:10" ht="12.75">
      <c r="A44" s="129"/>
      <c r="B44" s="129"/>
      <c r="C44" s="129"/>
      <c r="D44" s="129"/>
      <c r="E44" s="129"/>
      <c r="F44" s="129"/>
      <c r="G44" s="129"/>
      <c r="H44" s="129"/>
      <c r="I44" s="129"/>
      <c r="J44" s="6"/>
    </row>
    <row r="45" spans="1:10" ht="12.75">
      <c r="A45" s="129"/>
      <c r="B45" s="129"/>
      <c r="C45" s="129"/>
      <c r="D45" s="129"/>
      <c r="E45" s="129"/>
      <c r="F45" s="129"/>
      <c r="G45" s="129"/>
      <c r="H45" s="129"/>
      <c r="I45" s="129"/>
      <c r="J45" s="6"/>
    </row>
    <row r="46" spans="1:10" ht="12.75">
      <c r="A46" s="129"/>
      <c r="B46" s="129"/>
      <c r="C46" s="129"/>
      <c r="D46" s="129"/>
      <c r="E46" s="129"/>
      <c r="F46" s="129"/>
      <c r="G46" s="129"/>
      <c r="H46" s="129"/>
      <c r="I46" s="129"/>
      <c r="J46" s="6"/>
    </row>
    <row r="47" spans="1:10" ht="12.75">
      <c r="A47" s="129"/>
      <c r="B47" s="129"/>
      <c r="C47" s="129"/>
      <c r="D47" s="129"/>
      <c r="E47" s="129"/>
      <c r="F47" s="129"/>
      <c r="G47" s="129"/>
      <c r="H47" s="129"/>
      <c r="I47" s="129"/>
      <c r="J47" s="6"/>
    </row>
    <row r="48" spans="1:10" ht="12.75">
      <c r="A48" s="129"/>
      <c r="B48" s="129"/>
      <c r="C48" s="129"/>
      <c r="D48" s="129"/>
      <c r="E48" s="129"/>
      <c r="F48" s="129"/>
      <c r="G48" s="129"/>
      <c r="H48" s="129"/>
      <c r="I48" s="129"/>
      <c r="J48" s="6"/>
    </row>
    <row r="49" spans="1:10" ht="12.75">
      <c r="A49" s="129"/>
      <c r="B49" s="129"/>
      <c r="C49" s="129"/>
      <c r="D49" s="129"/>
      <c r="E49" s="129"/>
      <c r="F49" s="129"/>
      <c r="G49" s="129"/>
      <c r="H49" s="129"/>
      <c r="I49" s="129"/>
      <c r="J49" s="6"/>
    </row>
  </sheetData>
  <sheetProtection/>
  <mergeCells count="86">
    <mergeCell ref="A8:J8"/>
    <mergeCell ref="E10:I10"/>
    <mergeCell ref="A10:D10"/>
    <mergeCell ref="A12:D12"/>
    <mergeCell ref="E12:I12"/>
    <mergeCell ref="A11:D11"/>
    <mergeCell ref="E11:I11"/>
    <mergeCell ref="A15:D15"/>
    <mergeCell ref="E16:I16"/>
    <mergeCell ref="E15:I15"/>
    <mergeCell ref="A16:D16"/>
    <mergeCell ref="A13:D13"/>
    <mergeCell ref="E13:I13"/>
    <mergeCell ref="E20:I20"/>
    <mergeCell ref="A23:D23"/>
    <mergeCell ref="A17:D17"/>
    <mergeCell ref="E17:I17"/>
    <mergeCell ref="A21:D21"/>
    <mergeCell ref="A20:D20"/>
    <mergeCell ref="E18:I18"/>
    <mergeCell ref="E23:I23"/>
    <mergeCell ref="A18:D18"/>
    <mergeCell ref="A29:D29"/>
    <mergeCell ref="E29:I29"/>
    <mergeCell ref="A25:I25"/>
    <mergeCell ref="A24:D24"/>
    <mergeCell ref="E24:I24"/>
    <mergeCell ref="E21:I21"/>
    <mergeCell ref="A22:D22"/>
    <mergeCell ref="E22:I22"/>
    <mergeCell ref="A34:D34"/>
    <mergeCell ref="E34:I34"/>
    <mergeCell ref="A31:D31"/>
    <mergeCell ref="E31:I31"/>
    <mergeCell ref="A26:D26"/>
    <mergeCell ref="E26:I26"/>
    <mergeCell ref="A27:D27"/>
    <mergeCell ref="E27:I27"/>
    <mergeCell ref="A28:D28"/>
    <mergeCell ref="E28:I28"/>
    <mergeCell ref="A40:D40"/>
    <mergeCell ref="E40:I40"/>
    <mergeCell ref="A38:D38"/>
    <mergeCell ref="E38:I38"/>
    <mergeCell ref="A39:D39"/>
    <mergeCell ref="E39:I39"/>
    <mergeCell ref="A30:D30"/>
    <mergeCell ref="E30:I30"/>
    <mergeCell ref="A37:D37"/>
    <mergeCell ref="E37:I37"/>
    <mergeCell ref="A32:D32"/>
    <mergeCell ref="E32:I32"/>
    <mergeCell ref="A33:D33"/>
    <mergeCell ref="E33:I33"/>
    <mergeCell ref="A35:D35"/>
    <mergeCell ref="E35:I35"/>
    <mergeCell ref="A42:D42"/>
    <mergeCell ref="E42:I42"/>
    <mergeCell ref="A44:D44"/>
    <mergeCell ref="E44:I44"/>
    <mergeCell ref="A46:D46"/>
    <mergeCell ref="E46:I46"/>
    <mergeCell ref="A43:D43"/>
    <mergeCell ref="E43:I43"/>
    <mergeCell ref="A45:D45"/>
    <mergeCell ref="E45:I45"/>
    <mergeCell ref="A36:D36"/>
    <mergeCell ref="E36:I36"/>
    <mergeCell ref="A41:D41"/>
    <mergeCell ref="E41:I41"/>
    <mergeCell ref="A49:D49"/>
    <mergeCell ref="E49:I49"/>
    <mergeCell ref="A47:D47"/>
    <mergeCell ref="E47:I47"/>
    <mergeCell ref="A48:D48"/>
    <mergeCell ref="E48:I48"/>
    <mergeCell ref="H6:J6"/>
    <mergeCell ref="I7:J7"/>
    <mergeCell ref="A19:D19"/>
    <mergeCell ref="E19:I19"/>
    <mergeCell ref="H1:J1"/>
    <mergeCell ref="H2:J2"/>
    <mergeCell ref="H3:J3"/>
    <mergeCell ref="H4:J4"/>
    <mergeCell ref="A14:D14"/>
    <mergeCell ref="E14:I1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H55"/>
  <sheetViews>
    <sheetView zoomScalePageLayoutView="0" workbookViewId="0" topLeftCell="A46">
      <selection activeCell="K25" sqref="K25"/>
    </sheetView>
  </sheetViews>
  <sheetFormatPr defaultColWidth="9.140625" defaultRowHeight="12.75"/>
  <cols>
    <col min="1" max="1" width="14.421875" style="1" customWidth="1"/>
    <col min="2" max="2" width="22.8515625" style="1" customWidth="1"/>
    <col min="3" max="3" width="16.00390625" style="1" customWidth="1"/>
    <col min="4" max="5" width="9.140625" style="1" customWidth="1"/>
    <col min="6" max="6" width="5.57421875" style="1" customWidth="1"/>
    <col min="7" max="7" width="18.57421875" style="1" customWidth="1"/>
    <col min="8" max="16384" width="9.140625" style="1" customWidth="1"/>
  </cols>
  <sheetData>
    <row r="2" spans="3:7" ht="12.75">
      <c r="C2" s="7"/>
      <c r="D2" s="7"/>
      <c r="E2" s="7"/>
      <c r="F2" s="7"/>
      <c r="G2" s="49" t="s">
        <v>115</v>
      </c>
    </row>
    <row r="3" spans="3:7" ht="12.75">
      <c r="C3" s="7"/>
      <c r="D3" s="7"/>
      <c r="E3" s="7"/>
      <c r="F3" s="7"/>
      <c r="G3" s="49" t="s">
        <v>1</v>
      </c>
    </row>
    <row r="4" spans="3:7" ht="12.75">
      <c r="C4" s="7"/>
      <c r="D4" s="7"/>
      <c r="E4" s="7"/>
      <c r="F4" s="7"/>
      <c r="G4" s="49" t="s">
        <v>2</v>
      </c>
    </row>
    <row r="5" spans="3:7" ht="12.75">
      <c r="C5" s="7"/>
      <c r="D5" s="7"/>
      <c r="E5" s="7"/>
      <c r="F5" s="7"/>
      <c r="G5" s="49" t="s">
        <v>301</v>
      </c>
    </row>
    <row r="6" spans="2:7" ht="12.75">
      <c r="B6" s="7"/>
      <c r="C6" s="7"/>
      <c r="D6" s="7"/>
      <c r="E6" s="7"/>
      <c r="F6" s="7"/>
      <c r="G6" s="49" t="s">
        <v>199</v>
      </c>
    </row>
    <row r="7" spans="5:8" ht="14.25" customHeight="1">
      <c r="E7" s="117"/>
      <c r="F7" s="117"/>
      <c r="G7" s="49" t="s">
        <v>333</v>
      </c>
      <c r="H7" s="49"/>
    </row>
    <row r="8" ht="14.25" customHeight="1" hidden="1"/>
    <row r="9" ht="14.25" customHeight="1"/>
    <row r="10" spans="1:7" ht="45.75" customHeight="1">
      <c r="A10" s="110" t="s">
        <v>288</v>
      </c>
      <c r="B10" s="110"/>
      <c r="C10" s="110"/>
      <c r="D10" s="110"/>
      <c r="E10" s="110"/>
      <c r="F10" s="110"/>
      <c r="G10" s="110"/>
    </row>
    <row r="11" ht="18.75" customHeight="1" hidden="1">
      <c r="A11" s="12"/>
    </row>
    <row r="12" spans="1:7" ht="29.25" customHeight="1" hidden="1">
      <c r="A12" s="181"/>
      <c r="B12" s="181"/>
      <c r="C12" s="181"/>
      <c r="D12" s="181"/>
      <c r="E12" s="181"/>
      <c r="F12" s="181"/>
      <c r="G12" s="181"/>
    </row>
    <row r="13" spans="1:7" ht="18.75" customHeight="1" hidden="1">
      <c r="A13" s="180"/>
      <c r="B13" s="180"/>
      <c r="C13" s="180"/>
      <c r="D13" s="180"/>
      <c r="E13" s="180"/>
      <c r="F13" s="180"/>
      <c r="G13" s="180"/>
    </row>
    <row r="14" spans="1:7" ht="3" customHeight="1" hidden="1" thickBot="1">
      <c r="A14" s="172"/>
      <c r="B14" s="172"/>
      <c r="C14" s="172"/>
      <c r="D14" s="172"/>
      <c r="E14" s="172"/>
      <c r="F14" s="172"/>
      <c r="G14" s="172"/>
    </row>
    <row r="15" spans="1:7" ht="15.75" customHeight="1" hidden="1" thickBot="1">
      <c r="A15" s="173"/>
      <c r="B15" s="173"/>
      <c r="C15" s="173"/>
      <c r="D15" s="173"/>
      <c r="E15" s="173"/>
      <c r="F15" s="173"/>
      <c r="G15" s="173"/>
    </row>
    <row r="16" spans="1:7" ht="15.75" customHeight="1">
      <c r="A16" s="66"/>
      <c r="B16" s="66"/>
      <c r="C16" s="66"/>
      <c r="D16" s="66"/>
      <c r="E16" s="66"/>
      <c r="F16" s="66"/>
      <c r="G16" s="66"/>
    </row>
    <row r="17" spans="1:7" ht="39.75" customHeight="1">
      <c r="A17" s="164" t="s">
        <v>26</v>
      </c>
      <c r="B17" s="165"/>
      <c r="C17" s="158" t="s">
        <v>161</v>
      </c>
      <c r="D17" s="159"/>
      <c r="E17" s="159"/>
      <c r="F17" s="159"/>
      <c r="G17" s="160"/>
    </row>
    <row r="18" spans="1:7" ht="41.25" customHeight="1">
      <c r="A18" s="72" t="s">
        <v>158</v>
      </c>
      <c r="B18" s="73" t="s">
        <v>160</v>
      </c>
      <c r="C18" s="161"/>
      <c r="D18" s="162"/>
      <c r="E18" s="162"/>
      <c r="F18" s="162"/>
      <c r="G18" s="163"/>
    </row>
    <row r="19" spans="1:7" s="74" customFormat="1" ht="19.5" customHeight="1">
      <c r="A19" s="13">
        <v>1</v>
      </c>
      <c r="B19" s="9">
        <v>2</v>
      </c>
      <c r="C19" s="169">
        <v>3</v>
      </c>
      <c r="D19" s="170"/>
      <c r="E19" s="170"/>
      <c r="F19" s="170"/>
      <c r="G19" s="171"/>
    </row>
    <row r="20" spans="1:7" s="74" customFormat="1" ht="18" customHeight="1">
      <c r="A20" s="155" t="s">
        <v>27</v>
      </c>
      <c r="B20" s="156"/>
      <c r="C20" s="156"/>
      <c r="D20" s="156"/>
      <c r="E20" s="156"/>
      <c r="F20" s="156"/>
      <c r="G20" s="157"/>
    </row>
    <row r="21" spans="1:7" ht="76.5" customHeight="1">
      <c r="A21" s="10">
        <v>835</v>
      </c>
      <c r="B21" s="10" t="s">
        <v>159</v>
      </c>
      <c r="C21" s="166" t="s">
        <v>205</v>
      </c>
      <c r="D21" s="167"/>
      <c r="E21" s="167"/>
      <c r="F21" s="167"/>
      <c r="G21" s="168"/>
    </row>
    <row r="22" spans="1:7" ht="69" customHeight="1">
      <c r="A22" s="9">
        <v>835</v>
      </c>
      <c r="B22" s="9" t="s">
        <v>204</v>
      </c>
      <c r="C22" s="166" t="s">
        <v>206</v>
      </c>
      <c r="D22" s="167"/>
      <c r="E22" s="167"/>
      <c r="F22" s="167"/>
      <c r="G22" s="168"/>
    </row>
    <row r="23" spans="1:7" ht="25.5" customHeight="1">
      <c r="A23" s="174">
        <v>835</v>
      </c>
      <c r="B23" s="174" t="s">
        <v>28</v>
      </c>
      <c r="C23" s="166" t="s">
        <v>29</v>
      </c>
      <c r="D23" s="167"/>
      <c r="E23" s="167"/>
      <c r="F23" s="167"/>
      <c r="G23" s="168"/>
    </row>
    <row r="24" spans="1:7" ht="17.25" customHeight="1">
      <c r="A24" s="175"/>
      <c r="B24" s="175"/>
      <c r="C24" s="185"/>
      <c r="D24" s="186"/>
      <c r="E24" s="186"/>
      <c r="F24" s="186"/>
      <c r="G24" s="187"/>
    </row>
    <row r="25" spans="1:7" ht="65.25" customHeight="1">
      <c r="A25" s="9">
        <v>835</v>
      </c>
      <c r="B25" s="9" t="s">
        <v>130</v>
      </c>
      <c r="C25" s="176" t="s">
        <v>131</v>
      </c>
      <c r="D25" s="177"/>
      <c r="E25" s="177"/>
      <c r="F25" s="177"/>
      <c r="G25" s="178"/>
    </row>
    <row r="26" spans="1:7" ht="40.5" customHeight="1">
      <c r="A26" s="115">
        <v>835</v>
      </c>
      <c r="B26" s="174" t="s">
        <v>18</v>
      </c>
      <c r="C26" s="166" t="s">
        <v>30</v>
      </c>
      <c r="D26" s="167"/>
      <c r="E26" s="167"/>
      <c r="F26" s="167"/>
      <c r="G26" s="168"/>
    </row>
    <row r="27" spans="1:7" ht="12.75" customHeight="1">
      <c r="A27" s="115"/>
      <c r="B27" s="179"/>
      <c r="C27" s="188"/>
      <c r="D27" s="189"/>
      <c r="E27" s="189"/>
      <c r="F27" s="189"/>
      <c r="G27" s="190"/>
    </row>
    <row r="28" spans="1:7" ht="6.75" customHeight="1">
      <c r="A28" s="115"/>
      <c r="B28" s="175"/>
      <c r="C28" s="185"/>
      <c r="D28" s="186"/>
      <c r="E28" s="186"/>
      <c r="F28" s="186"/>
      <c r="G28" s="187"/>
    </row>
    <row r="29" spans="1:7" ht="25.5" customHeight="1">
      <c r="A29" s="179">
        <v>835</v>
      </c>
      <c r="B29" s="170" t="s">
        <v>19</v>
      </c>
      <c r="C29" s="188" t="s">
        <v>31</v>
      </c>
      <c r="D29" s="189"/>
      <c r="E29" s="189"/>
      <c r="F29" s="189"/>
      <c r="G29" s="190"/>
    </row>
    <row r="30" spans="1:7" ht="25.5" customHeight="1">
      <c r="A30" s="179"/>
      <c r="B30" s="170"/>
      <c r="C30" s="188"/>
      <c r="D30" s="189"/>
      <c r="E30" s="189"/>
      <c r="F30" s="189"/>
      <c r="G30" s="190"/>
    </row>
    <row r="31" spans="1:7" ht="15" customHeight="1" hidden="1" thickBot="1">
      <c r="A31" s="179"/>
      <c r="B31" s="170"/>
      <c r="C31" s="188"/>
      <c r="D31" s="189"/>
      <c r="E31" s="189"/>
      <c r="F31" s="189"/>
      <c r="G31" s="190"/>
    </row>
    <row r="32" spans="1:7" ht="30.75" customHeight="1" hidden="1" thickBot="1">
      <c r="A32" s="179"/>
      <c r="B32" s="170"/>
      <c r="C32" s="188"/>
      <c r="D32" s="189"/>
      <c r="E32" s="189"/>
      <c r="F32" s="189"/>
      <c r="G32" s="190"/>
    </row>
    <row r="33" spans="1:7" ht="43.5" customHeight="1" hidden="1" thickBot="1">
      <c r="A33" s="179"/>
      <c r="B33" s="170"/>
      <c r="C33" s="188"/>
      <c r="D33" s="189"/>
      <c r="E33" s="189"/>
      <c r="F33" s="189"/>
      <c r="G33" s="190"/>
    </row>
    <row r="34" spans="1:7" ht="66" customHeight="1">
      <c r="A34" s="9">
        <v>835</v>
      </c>
      <c r="B34" s="10" t="s">
        <v>32</v>
      </c>
      <c r="C34" s="166" t="s">
        <v>129</v>
      </c>
      <c r="D34" s="167"/>
      <c r="E34" s="167"/>
      <c r="F34" s="167"/>
      <c r="G34" s="168"/>
    </row>
    <row r="35" spans="1:7" ht="63" customHeight="1">
      <c r="A35" s="9">
        <v>835</v>
      </c>
      <c r="B35" s="9" t="s">
        <v>33</v>
      </c>
      <c r="C35" s="196" t="s">
        <v>34</v>
      </c>
      <c r="D35" s="196"/>
      <c r="E35" s="196"/>
      <c r="F35" s="196"/>
      <c r="G35" s="196"/>
    </row>
    <row r="36" spans="1:7" ht="33" customHeight="1">
      <c r="A36" s="9">
        <v>835</v>
      </c>
      <c r="B36" s="9" t="s">
        <v>23</v>
      </c>
      <c r="C36" s="176" t="s">
        <v>213</v>
      </c>
      <c r="D36" s="177"/>
      <c r="E36" s="177"/>
      <c r="F36" s="177"/>
      <c r="G36" s="178"/>
    </row>
    <row r="37" spans="1:7" ht="27.75" customHeight="1">
      <c r="A37" s="9">
        <v>835</v>
      </c>
      <c r="B37" s="9" t="s">
        <v>20</v>
      </c>
      <c r="C37" s="182" t="s">
        <v>21</v>
      </c>
      <c r="D37" s="183"/>
      <c r="E37" s="183"/>
      <c r="F37" s="183"/>
      <c r="G37" s="184"/>
    </row>
    <row r="38" spans="1:7" ht="25.5" customHeight="1">
      <c r="A38" s="13">
        <v>835</v>
      </c>
      <c r="B38" s="14" t="s">
        <v>22</v>
      </c>
      <c r="C38" s="176" t="s">
        <v>309</v>
      </c>
      <c r="D38" s="177"/>
      <c r="E38" s="177"/>
      <c r="F38" s="177"/>
      <c r="G38" s="178"/>
    </row>
    <row r="39" spans="1:7" ht="29.25" customHeight="1">
      <c r="A39" s="9">
        <v>835</v>
      </c>
      <c r="B39" s="15" t="s">
        <v>35</v>
      </c>
      <c r="C39" s="176" t="s">
        <v>24</v>
      </c>
      <c r="D39" s="177"/>
      <c r="E39" s="177"/>
      <c r="F39" s="177"/>
      <c r="G39" s="178"/>
    </row>
    <row r="40" spans="1:7" ht="66.75" customHeight="1">
      <c r="A40" s="9">
        <v>835</v>
      </c>
      <c r="B40" s="15" t="s">
        <v>36</v>
      </c>
      <c r="C40" s="182" t="s">
        <v>125</v>
      </c>
      <c r="D40" s="183"/>
      <c r="E40" s="183"/>
      <c r="F40" s="183"/>
      <c r="G40" s="184"/>
    </row>
    <row r="41" spans="1:7" ht="64.5" customHeight="1">
      <c r="A41" s="9">
        <v>835</v>
      </c>
      <c r="B41" s="15" t="s">
        <v>37</v>
      </c>
      <c r="C41" s="182" t="s">
        <v>126</v>
      </c>
      <c r="D41" s="183"/>
      <c r="E41" s="183"/>
      <c r="F41" s="183"/>
      <c r="G41" s="184"/>
    </row>
    <row r="42" spans="1:7" ht="77.25" customHeight="1">
      <c r="A42" s="9">
        <v>835</v>
      </c>
      <c r="B42" s="15" t="s">
        <v>38</v>
      </c>
      <c r="C42" s="182" t="s">
        <v>127</v>
      </c>
      <c r="D42" s="183"/>
      <c r="E42" s="183"/>
      <c r="F42" s="183"/>
      <c r="G42" s="184"/>
    </row>
    <row r="43" spans="1:7" ht="81.75" customHeight="1">
      <c r="A43" s="9">
        <v>835</v>
      </c>
      <c r="B43" s="15" t="s">
        <v>39</v>
      </c>
      <c r="C43" s="182" t="s">
        <v>128</v>
      </c>
      <c r="D43" s="183"/>
      <c r="E43" s="183"/>
      <c r="F43" s="183"/>
      <c r="G43" s="184"/>
    </row>
    <row r="44" spans="1:7" ht="25.5" customHeight="1">
      <c r="A44" s="9">
        <v>835</v>
      </c>
      <c r="B44" s="9" t="s">
        <v>40</v>
      </c>
      <c r="C44" s="116" t="s">
        <v>41</v>
      </c>
      <c r="D44" s="116"/>
      <c r="E44" s="116"/>
      <c r="F44" s="116"/>
      <c r="G44" s="116"/>
    </row>
    <row r="45" spans="1:7" ht="27.75" customHeight="1">
      <c r="A45" s="10">
        <v>835</v>
      </c>
      <c r="B45" s="15" t="s">
        <v>25</v>
      </c>
      <c r="C45" s="166" t="s">
        <v>210</v>
      </c>
      <c r="D45" s="167"/>
      <c r="E45" s="167"/>
      <c r="F45" s="167"/>
      <c r="G45" s="168"/>
    </row>
    <row r="46" spans="1:7" ht="27.75" customHeight="1">
      <c r="A46" s="10">
        <v>835</v>
      </c>
      <c r="B46" s="16" t="s">
        <v>310</v>
      </c>
      <c r="C46" s="191" t="s">
        <v>208</v>
      </c>
      <c r="D46" s="192"/>
      <c r="E46" s="192"/>
      <c r="F46" s="192"/>
      <c r="G46" s="193"/>
    </row>
    <row r="47" spans="1:7" ht="16.5" customHeight="1">
      <c r="A47" s="10">
        <v>835</v>
      </c>
      <c r="B47" s="10" t="s">
        <v>42</v>
      </c>
      <c r="C47" s="195" t="s">
        <v>209</v>
      </c>
      <c r="D47" s="195"/>
      <c r="E47" s="195"/>
      <c r="F47" s="195"/>
      <c r="G47" s="195"/>
    </row>
    <row r="48" spans="1:7" ht="25.5" customHeight="1">
      <c r="A48" s="9">
        <v>835</v>
      </c>
      <c r="B48" s="9" t="s">
        <v>311</v>
      </c>
      <c r="C48" s="166" t="s">
        <v>207</v>
      </c>
      <c r="D48" s="167"/>
      <c r="E48" s="167"/>
      <c r="F48" s="167"/>
      <c r="G48" s="168"/>
    </row>
    <row r="49" spans="1:7" ht="42" customHeight="1">
      <c r="A49" s="9">
        <v>835</v>
      </c>
      <c r="B49" s="9" t="s">
        <v>312</v>
      </c>
      <c r="C49" s="176" t="s">
        <v>202</v>
      </c>
      <c r="D49" s="177"/>
      <c r="E49" s="177"/>
      <c r="F49" s="177"/>
      <c r="G49" s="178"/>
    </row>
    <row r="50" spans="1:7" ht="30" customHeight="1">
      <c r="A50" s="17">
        <v>835</v>
      </c>
      <c r="B50" s="11" t="s">
        <v>313</v>
      </c>
      <c r="C50" s="185" t="s">
        <v>211</v>
      </c>
      <c r="D50" s="186"/>
      <c r="E50" s="186"/>
      <c r="F50" s="186"/>
      <c r="G50" s="187"/>
    </row>
    <row r="51" spans="1:7" ht="21.75" customHeight="1">
      <c r="A51" s="103">
        <v>835</v>
      </c>
      <c r="B51" s="11" t="s">
        <v>316</v>
      </c>
      <c r="C51" s="191" t="s">
        <v>317</v>
      </c>
      <c r="D51" s="192"/>
      <c r="E51" s="192"/>
      <c r="F51" s="192"/>
      <c r="G51" s="193"/>
    </row>
    <row r="52" spans="1:7" ht="28.5" customHeight="1">
      <c r="A52" s="11">
        <v>835</v>
      </c>
      <c r="B52" s="9" t="s">
        <v>315</v>
      </c>
      <c r="C52" s="116" t="s">
        <v>314</v>
      </c>
      <c r="D52" s="116"/>
      <c r="E52" s="116"/>
      <c r="F52" s="116"/>
      <c r="G52" s="116"/>
    </row>
    <row r="53" spans="1:7" ht="22.5" customHeight="1">
      <c r="A53" s="18">
        <v>835</v>
      </c>
      <c r="B53" s="9" t="s">
        <v>43</v>
      </c>
      <c r="C53" s="116" t="s">
        <v>212</v>
      </c>
      <c r="D53" s="116"/>
      <c r="E53" s="116"/>
      <c r="F53" s="116"/>
      <c r="G53" s="116"/>
    </row>
    <row r="54" spans="1:7" ht="81" customHeight="1">
      <c r="A54" s="11">
        <v>835</v>
      </c>
      <c r="B54" s="9" t="s">
        <v>44</v>
      </c>
      <c r="C54" s="176" t="s">
        <v>149</v>
      </c>
      <c r="D54" s="177"/>
      <c r="E54" s="177"/>
      <c r="F54" s="177"/>
      <c r="G54" s="178"/>
    </row>
    <row r="55" spans="1:7" ht="12.75">
      <c r="A55" s="194"/>
      <c r="B55" s="194"/>
      <c r="C55" s="194"/>
      <c r="D55" s="194"/>
      <c r="E55" s="194"/>
      <c r="F55" s="194"/>
      <c r="G55" s="194"/>
    </row>
  </sheetData>
  <sheetProtection/>
  <mergeCells count="49">
    <mergeCell ref="A55:G55"/>
    <mergeCell ref="C47:G47"/>
    <mergeCell ref="C50:G50"/>
    <mergeCell ref="C25:G25"/>
    <mergeCell ref="C45:G45"/>
    <mergeCell ref="C35:G35"/>
    <mergeCell ref="C29:G33"/>
    <mergeCell ref="C43:G43"/>
    <mergeCell ref="C41:G41"/>
    <mergeCell ref="C54:G54"/>
    <mergeCell ref="B26:B28"/>
    <mergeCell ref="C26:G28"/>
    <mergeCell ref="C53:G53"/>
    <mergeCell ref="C48:G48"/>
    <mergeCell ref="C46:G46"/>
    <mergeCell ref="C42:G42"/>
    <mergeCell ref="C51:G51"/>
    <mergeCell ref="C52:G52"/>
    <mergeCell ref="C49:G49"/>
    <mergeCell ref="A10:G10"/>
    <mergeCell ref="A13:G13"/>
    <mergeCell ref="A14:A15"/>
    <mergeCell ref="F14:F15"/>
    <mergeCell ref="A12:G12"/>
    <mergeCell ref="C40:G40"/>
    <mergeCell ref="B23:B24"/>
    <mergeCell ref="C23:G24"/>
    <mergeCell ref="C37:G37"/>
    <mergeCell ref="C39:G39"/>
    <mergeCell ref="A23:A24"/>
    <mergeCell ref="G14:G15"/>
    <mergeCell ref="E14:E15"/>
    <mergeCell ref="C34:G34"/>
    <mergeCell ref="C38:G38"/>
    <mergeCell ref="A29:A33"/>
    <mergeCell ref="A26:A28"/>
    <mergeCell ref="C36:G36"/>
    <mergeCell ref="C22:G22"/>
    <mergeCell ref="B29:B33"/>
    <mergeCell ref="E7:F7"/>
    <mergeCell ref="A20:G20"/>
    <mergeCell ref="C44:G44"/>
    <mergeCell ref="C17:G18"/>
    <mergeCell ref="A17:B17"/>
    <mergeCell ref="C21:G21"/>
    <mergeCell ref="C19:G19"/>
    <mergeCell ref="B14:B15"/>
    <mergeCell ref="C14:C15"/>
    <mergeCell ref="D14:D1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14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13.8515625" style="1" customWidth="1"/>
    <col min="2" max="2" width="30.28125" style="1" customWidth="1"/>
    <col min="3" max="3" width="13.8515625" style="1" customWidth="1"/>
    <col min="4" max="4" width="14.00390625" style="1" customWidth="1"/>
    <col min="5" max="5" width="9.7109375" style="1" customWidth="1"/>
    <col min="6" max="16384" width="9.140625" style="1" customWidth="1"/>
  </cols>
  <sheetData>
    <row r="1" ht="12.75">
      <c r="F1" s="49" t="s">
        <v>45</v>
      </c>
    </row>
    <row r="2" ht="12.75">
      <c r="F2" s="49" t="s">
        <v>46</v>
      </c>
    </row>
    <row r="3" ht="12.75">
      <c r="F3" s="49" t="s">
        <v>2</v>
      </c>
    </row>
    <row r="4" ht="12.75">
      <c r="F4" s="49" t="s">
        <v>302</v>
      </c>
    </row>
    <row r="5" ht="12.75">
      <c r="F5" s="49" t="s">
        <v>214</v>
      </c>
    </row>
    <row r="6" ht="12.75">
      <c r="F6" s="49" t="s">
        <v>333</v>
      </c>
    </row>
    <row r="8" spans="1:6" ht="32.25" customHeight="1">
      <c r="A8" s="110" t="s">
        <v>290</v>
      </c>
      <c r="B8" s="198"/>
      <c r="C8" s="198"/>
      <c r="D8" s="198"/>
      <c r="E8" s="198"/>
      <c r="F8" s="198"/>
    </row>
    <row r="10" spans="1:6" s="74" customFormat="1" ht="28.5" customHeight="1">
      <c r="A10" s="164" t="s">
        <v>26</v>
      </c>
      <c r="B10" s="165"/>
      <c r="C10" s="112" t="s">
        <v>47</v>
      </c>
      <c r="D10" s="199"/>
      <c r="E10" s="199"/>
      <c r="F10" s="199"/>
    </row>
    <row r="11" spans="1:6" s="74" customFormat="1" ht="42" customHeight="1">
      <c r="A11" s="72" t="s">
        <v>163</v>
      </c>
      <c r="B11" s="72" t="s">
        <v>164</v>
      </c>
      <c r="C11" s="199"/>
      <c r="D11" s="199"/>
      <c r="E11" s="199"/>
      <c r="F11" s="199"/>
    </row>
    <row r="12" spans="1:6" s="74" customFormat="1" ht="12.75">
      <c r="A12" s="9">
        <v>1</v>
      </c>
      <c r="B12" s="9">
        <v>2</v>
      </c>
      <c r="C12" s="115">
        <v>3</v>
      </c>
      <c r="D12" s="197"/>
      <c r="E12" s="197"/>
      <c r="F12" s="197"/>
    </row>
    <row r="13" spans="1:7" s="74" customFormat="1" ht="12.75">
      <c r="A13" s="115" t="s">
        <v>27</v>
      </c>
      <c r="B13" s="200"/>
      <c r="C13" s="200"/>
      <c r="D13" s="200"/>
      <c r="E13" s="200"/>
      <c r="F13" s="200"/>
      <c r="G13" s="75"/>
    </row>
    <row r="14" spans="1:6" ht="34.5" customHeight="1">
      <c r="A14" s="9">
        <v>835</v>
      </c>
      <c r="B14" s="9" t="s">
        <v>48</v>
      </c>
      <c r="C14" s="116" t="s">
        <v>286</v>
      </c>
      <c r="D14" s="197"/>
      <c r="E14" s="197"/>
      <c r="F14" s="197"/>
    </row>
  </sheetData>
  <sheetProtection/>
  <mergeCells count="6">
    <mergeCell ref="C14:F14"/>
    <mergeCell ref="A8:F8"/>
    <mergeCell ref="C12:F12"/>
    <mergeCell ref="A10:B10"/>
    <mergeCell ref="C10:F11"/>
    <mergeCell ref="A13:F1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67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4" width="9.140625" style="1" customWidth="1"/>
    <col min="5" max="5" width="23.28125" style="1" customWidth="1"/>
    <col min="6" max="6" width="9.00390625" style="1" customWidth="1"/>
    <col min="7" max="7" width="10.8515625" style="1" customWidth="1"/>
    <col min="8" max="8" width="11.140625" style="1" customWidth="1"/>
    <col min="9" max="16384" width="9.140625" style="1" customWidth="1"/>
  </cols>
  <sheetData>
    <row r="1" ht="12.75">
      <c r="H1" s="49" t="s">
        <v>146</v>
      </c>
    </row>
    <row r="2" ht="12.75">
      <c r="H2" s="49" t="s">
        <v>1</v>
      </c>
    </row>
    <row r="3" ht="12.75">
      <c r="H3" s="49" t="s">
        <v>2</v>
      </c>
    </row>
    <row r="4" ht="12.75">
      <c r="H4" s="49" t="s">
        <v>298</v>
      </c>
    </row>
    <row r="5" ht="12.75">
      <c r="H5" s="49" t="s">
        <v>214</v>
      </c>
    </row>
    <row r="6" ht="12.75">
      <c r="H6" s="49" t="s">
        <v>333</v>
      </c>
    </row>
    <row r="8" spans="1:8" ht="29.25" customHeight="1">
      <c r="A8" s="229" t="s">
        <v>215</v>
      </c>
      <c r="B8" s="229"/>
      <c r="C8" s="229"/>
      <c r="D8" s="229"/>
      <c r="E8" s="229"/>
      <c r="F8" s="229"/>
      <c r="G8" s="229"/>
      <c r="H8" s="229"/>
    </row>
    <row r="9" ht="12.75">
      <c r="H9" s="49" t="s">
        <v>78</v>
      </c>
    </row>
    <row r="10" spans="1:8" s="74" customFormat="1" ht="12.75">
      <c r="A10" s="125" t="s">
        <v>47</v>
      </c>
      <c r="B10" s="125"/>
      <c r="C10" s="125"/>
      <c r="D10" s="125"/>
      <c r="E10" s="125"/>
      <c r="F10" s="71" t="s">
        <v>49</v>
      </c>
      <c r="G10" s="71" t="s">
        <v>50</v>
      </c>
      <c r="H10" s="8" t="s">
        <v>165</v>
      </c>
    </row>
    <row r="11" spans="1:8" s="74" customFormat="1" ht="12.75">
      <c r="A11" s="230">
        <v>1</v>
      </c>
      <c r="B11" s="230"/>
      <c r="C11" s="230"/>
      <c r="D11" s="230"/>
      <c r="E11" s="230"/>
      <c r="F11" s="25">
        <v>2</v>
      </c>
      <c r="G11" s="25">
        <v>3</v>
      </c>
      <c r="H11" s="25">
        <v>4</v>
      </c>
    </row>
    <row r="12" spans="1:8" ht="15.75" customHeight="1">
      <c r="A12" s="231" t="s">
        <v>51</v>
      </c>
      <c r="B12" s="232"/>
      <c r="C12" s="232"/>
      <c r="D12" s="232"/>
      <c r="E12" s="233"/>
      <c r="F12" s="20" t="s">
        <v>52</v>
      </c>
      <c r="G12" s="21"/>
      <c r="H12" s="50">
        <f>H14+H15+H20+H25+H26</f>
        <v>4495.5</v>
      </c>
    </row>
    <row r="13" spans="1:8" ht="10.5" customHeight="1" hidden="1">
      <c r="A13" s="207" t="s">
        <v>53</v>
      </c>
      <c r="B13" s="210"/>
      <c r="C13" s="210"/>
      <c r="D13" s="210"/>
      <c r="E13" s="211"/>
      <c r="F13" s="21" t="s">
        <v>52</v>
      </c>
      <c r="G13" s="21" t="s">
        <v>54</v>
      </c>
      <c r="H13" s="51">
        <v>0</v>
      </c>
    </row>
    <row r="14" spans="1:8" ht="28.5" customHeight="1">
      <c r="A14" s="221" t="s">
        <v>55</v>
      </c>
      <c r="B14" s="227"/>
      <c r="C14" s="227"/>
      <c r="D14" s="227"/>
      <c r="E14" s="228"/>
      <c r="F14" s="21" t="s">
        <v>52</v>
      </c>
      <c r="G14" s="21" t="s">
        <v>56</v>
      </c>
      <c r="H14" s="51">
        <v>938</v>
      </c>
    </row>
    <row r="15" spans="1:8" ht="42.75" customHeight="1">
      <c r="A15" s="196" t="s">
        <v>166</v>
      </c>
      <c r="B15" s="196"/>
      <c r="C15" s="196"/>
      <c r="D15" s="196"/>
      <c r="E15" s="196"/>
      <c r="F15" s="21" t="s">
        <v>52</v>
      </c>
      <c r="G15" s="21" t="s">
        <v>57</v>
      </c>
      <c r="H15" s="51">
        <f>3462.2-6-83.2+24.1</f>
        <v>3397.1</v>
      </c>
    </row>
    <row r="16" spans="1:8" ht="16.5" customHeight="1">
      <c r="A16" s="215" t="s">
        <v>186</v>
      </c>
      <c r="B16" s="216"/>
      <c r="C16" s="216"/>
      <c r="D16" s="216"/>
      <c r="E16" s="217"/>
      <c r="F16" s="77"/>
      <c r="G16" s="77"/>
      <c r="H16" s="78"/>
    </row>
    <row r="17" spans="1:8" ht="14.25" customHeight="1">
      <c r="A17" s="215" t="s">
        <v>134</v>
      </c>
      <c r="B17" s="227"/>
      <c r="C17" s="227"/>
      <c r="D17" s="227"/>
      <c r="E17" s="228"/>
      <c r="F17" s="77" t="s">
        <v>52</v>
      </c>
      <c r="G17" s="77" t="s">
        <v>57</v>
      </c>
      <c r="H17" s="78">
        <f>H18+H19</f>
        <v>39.1</v>
      </c>
    </row>
    <row r="18" spans="1:8" ht="27.75" customHeight="1">
      <c r="A18" s="215" t="s">
        <v>188</v>
      </c>
      <c r="B18" s="227"/>
      <c r="C18" s="227"/>
      <c r="D18" s="227"/>
      <c r="E18" s="228"/>
      <c r="F18" s="77" t="s">
        <v>52</v>
      </c>
      <c r="G18" s="77" t="s">
        <v>57</v>
      </c>
      <c r="H18" s="78">
        <v>24.1</v>
      </c>
    </row>
    <row r="19" spans="1:8" ht="37.5" customHeight="1">
      <c r="A19" s="234" t="s">
        <v>216</v>
      </c>
      <c r="B19" s="237"/>
      <c r="C19" s="237"/>
      <c r="D19" s="237"/>
      <c r="E19" s="238"/>
      <c r="F19" s="77" t="s">
        <v>52</v>
      </c>
      <c r="G19" s="77" t="s">
        <v>57</v>
      </c>
      <c r="H19" s="78">
        <v>15</v>
      </c>
    </row>
    <row r="20" spans="1:8" ht="26.25" customHeight="1">
      <c r="A20" s="221" t="s">
        <v>132</v>
      </c>
      <c r="B20" s="227"/>
      <c r="C20" s="227"/>
      <c r="D20" s="227"/>
      <c r="E20" s="228"/>
      <c r="F20" s="21" t="s">
        <v>52</v>
      </c>
      <c r="G20" s="21" t="s">
        <v>88</v>
      </c>
      <c r="H20" s="51">
        <v>140</v>
      </c>
    </row>
    <row r="21" spans="1:8" ht="16.5" customHeight="1">
      <c r="A21" s="215" t="s">
        <v>186</v>
      </c>
      <c r="B21" s="216"/>
      <c r="C21" s="216"/>
      <c r="D21" s="216"/>
      <c r="E21" s="217"/>
      <c r="F21" s="21"/>
      <c r="G21" s="21"/>
      <c r="H21" s="51"/>
    </row>
    <row r="22" spans="1:8" ht="15.75" customHeight="1">
      <c r="A22" s="215" t="s">
        <v>134</v>
      </c>
      <c r="B22" s="216"/>
      <c r="C22" s="216"/>
      <c r="D22" s="216"/>
      <c r="E22" s="217"/>
      <c r="F22" s="77" t="s">
        <v>52</v>
      </c>
      <c r="G22" s="77" t="s">
        <v>88</v>
      </c>
      <c r="H22" s="78">
        <f>H23+H24</f>
        <v>140</v>
      </c>
    </row>
    <row r="23" spans="1:8" ht="66" customHeight="1" hidden="1">
      <c r="A23" s="234" t="s">
        <v>167</v>
      </c>
      <c r="B23" s="235"/>
      <c r="C23" s="235"/>
      <c r="D23" s="235"/>
      <c r="E23" s="236"/>
      <c r="F23" s="77" t="s">
        <v>52</v>
      </c>
      <c r="G23" s="77" t="s">
        <v>88</v>
      </c>
      <c r="H23" s="78"/>
    </row>
    <row r="24" spans="1:8" ht="38.25" customHeight="1">
      <c r="A24" s="234" t="s">
        <v>136</v>
      </c>
      <c r="B24" s="237"/>
      <c r="C24" s="237"/>
      <c r="D24" s="237"/>
      <c r="E24" s="238"/>
      <c r="F24" s="77" t="s">
        <v>52</v>
      </c>
      <c r="G24" s="77" t="s">
        <v>88</v>
      </c>
      <c r="H24" s="78">
        <v>140</v>
      </c>
    </row>
    <row r="25" spans="1:8" ht="12.75" customHeight="1">
      <c r="A25" s="221" t="s">
        <v>58</v>
      </c>
      <c r="B25" s="222"/>
      <c r="C25" s="222"/>
      <c r="D25" s="222"/>
      <c r="E25" s="223"/>
      <c r="F25" s="21" t="s">
        <v>52</v>
      </c>
      <c r="G25" s="21" t="s">
        <v>59</v>
      </c>
      <c r="H25" s="51">
        <v>10</v>
      </c>
    </row>
    <row r="26" spans="1:9" ht="15.75" customHeight="1">
      <c r="A26" s="196" t="s">
        <v>60</v>
      </c>
      <c r="B26" s="196"/>
      <c r="C26" s="196"/>
      <c r="D26" s="196"/>
      <c r="E26" s="196"/>
      <c r="F26" s="21" t="s">
        <v>52</v>
      </c>
      <c r="G26" s="21" t="s">
        <v>61</v>
      </c>
      <c r="H26" s="56">
        <v>10.4</v>
      </c>
      <c r="I26" s="95"/>
    </row>
    <row r="27" spans="1:10" ht="12.75" customHeight="1">
      <c r="A27" s="212" t="s">
        <v>62</v>
      </c>
      <c r="B27" s="213"/>
      <c r="C27" s="213"/>
      <c r="D27" s="213"/>
      <c r="E27" s="214"/>
      <c r="F27" s="20" t="s">
        <v>56</v>
      </c>
      <c r="G27" s="21"/>
      <c r="H27" s="57">
        <f>H28</f>
        <v>199.9</v>
      </c>
      <c r="I27" s="6"/>
      <c r="J27" s="6"/>
    </row>
    <row r="28" spans="1:10" ht="12.75" customHeight="1">
      <c r="A28" s="226" t="s">
        <v>114</v>
      </c>
      <c r="B28" s="226"/>
      <c r="C28" s="226"/>
      <c r="D28" s="226"/>
      <c r="E28" s="226"/>
      <c r="F28" s="21" t="s">
        <v>56</v>
      </c>
      <c r="G28" s="21" t="s">
        <v>54</v>
      </c>
      <c r="H28" s="43">
        <v>199.9</v>
      </c>
      <c r="I28" s="6"/>
      <c r="J28" s="6"/>
    </row>
    <row r="29" spans="1:8" ht="15" customHeight="1">
      <c r="A29" s="212" t="s">
        <v>63</v>
      </c>
      <c r="B29" s="213"/>
      <c r="C29" s="213"/>
      <c r="D29" s="213"/>
      <c r="E29" s="214"/>
      <c r="F29" s="20" t="s">
        <v>54</v>
      </c>
      <c r="G29" s="21"/>
      <c r="H29" s="58">
        <f>H30</f>
        <v>44</v>
      </c>
    </row>
    <row r="30" spans="1:8" ht="12.75" customHeight="1">
      <c r="A30" s="226" t="s">
        <v>65</v>
      </c>
      <c r="B30" s="226"/>
      <c r="C30" s="226"/>
      <c r="D30" s="226"/>
      <c r="E30" s="226"/>
      <c r="F30" s="21" t="s">
        <v>54</v>
      </c>
      <c r="G30" s="21" t="s">
        <v>66</v>
      </c>
      <c r="H30" s="56">
        <v>44</v>
      </c>
    </row>
    <row r="31" spans="1:8" ht="15.75" customHeight="1" hidden="1">
      <c r="A31" s="215" t="s">
        <v>186</v>
      </c>
      <c r="B31" s="216"/>
      <c r="C31" s="216"/>
      <c r="D31" s="216"/>
      <c r="E31" s="217"/>
      <c r="F31" s="21"/>
      <c r="G31" s="21"/>
      <c r="H31" s="56"/>
    </row>
    <row r="32" spans="1:8" ht="12.75" customHeight="1" hidden="1">
      <c r="A32" s="215" t="s">
        <v>134</v>
      </c>
      <c r="B32" s="216"/>
      <c r="C32" s="216"/>
      <c r="D32" s="216"/>
      <c r="E32" s="217"/>
      <c r="F32" s="77" t="s">
        <v>57</v>
      </c>
      <c r="G32" s="77" t="s">
        <v>64</v>
      </c>
      <c r="H32" s="79"/>
    </row>
    <row r="33" spans="1:8" ht="56.25" customHeight="1" hidden="1">
      <c r="A33" s="215" t="s">
        <v>133</v>
      </c>
      <c r="B33" s="216"/>
      <c r="C33" s="216"/>
      <c r="D33" s="216"/>
      <c r="E33" s="217"/>
      <c r="F33" s="77" t="s">
        <v>57</v>
      </c>
      <c r="G33" s="77" t="s">
        <v>64</v>
      </c>
      <c r="H33" s="79"/>
    </row>
    <row r="34" spans="1:8" ht="12" customHeight="1">
      <c r="A34" s="212" t="s">
        <v>69</v>
      </c>
      <c r="B34" s="213"/>
      <c r="C34" s="213"/>
      <c r="D34" s="213"/>
      <c r="E34" s="214"/>
      <c r="F34" s="20" t="s">
        <v>70</v>
      </c>
      <c r="G34" s="21"/>
      <c r="H34" s="58">
        <f>H35+H36</f>
        <v>1368.8</v>
      </c>
    </row>
    <row r="35" spans="1:8" ht="15" customHeight="1">
      <c r="A35" s="207" t="s">
        <v>268</v>
      </c>
      <c r="B35" s="210"/>
      <c r="C35" s="210"/>
      <c r="D35" s="210"/>
      <c r="E35" s="211"/>
      <c r="F35" s="20" t="s">
        <v>70</v>
      </c>
      <c r="G35" s="21" t="s">
        <v>56</v>
      </c>
      <c r="H35" s="58">
        <v>173.5</v>
      </c>
    </row>
    <row r="36" spans="1:8" ht="15" customHeight="1">
      <c r="A36" s="207" t="s">
        <v>71</v>
      </c>
      <c r="B36" s="224"/>
      <c r="C36" s="224"/>
      <c r="D36" s="224"/>
      <c r="E36" s="225"/>
      <c r="F36" s="21" t="s">
        <v>70</v>
      </c>
      <c r="G36" s="21" t="s">
        <v>54</v>
      </c>
      <c r="H36" s="56">
        <f>306.4+862.4+200-173.5</f>
        <v>1195.3</v>
      </c>
    </row>
    <row r="37" spans="1:8" ht="12.75" customHeight="1" hidden="1">
      <c r="A37" s="202"/>
      <c r="B37" s="205"/>
      <c r="C37" s="205"/>
      <c r="D37" s="205"/>
      <c r="E37" s="206"/>
      <c r="F37" s="21"/>
      <c r="G37" s="21"/>
      <c r="H37" s="56"/>
    </row>
    <row r="38" spans="1:8" ht="0.75" customHeight="1" hidden="1">
      <c r="A38" s="215" t="s">
        <v>186</v>
      </c>
      <c r="B38" s="216"/>
      <c r="C38" s="216"/>
      <c r="D38" s="216"/>
      <c r="E38" s="217"/>
      <c r="F38" s="77"/>
      <c r="G38" s="77"/>
      <c r="H38" s="79"/>
    </row>
    <row r="39" spans="1:8" ht="12.75" customHeight="1">
      <c r="A39" s="212" t="s">
        <v>119</v>
      </c>
      <c r="B39" s="213"/>
      <c r="C39" s="213"/>
      <c r="D39" s="213"/>
      <c r="E39" s="214"/>
      <c r="F39" s="20" t="s">
        <v>87</v>
      </c>
      <c r="G39" s="21"/>
      <c r="H39" s="58">
        <f>H40</f>
        <v>1349.4</v>
      </c>
    </row>
    <row r="40" spans="1:8" ht="12.75" customHeight="1">
      <c r="A40" s="207" t="s">
        <v>120</v>
      </c>
      <c r="B40" s="210"/>
      <c r="C40" s="210"/>
      <c r="D40" s="210"/>
      <c r="E40" s="211"/>
      <c r="F40" s="21" t="s">
        <v>87</v>
      </c>
      <c r="G40" s="21" t="s">
        <v>52</v>
      </c>
      <c r="H40" s="56">
        <f>H42</f>
        <v>1349.4</v>
      </c>
    </row>
    <row r="41" spans="1:8" ht="12.75" customHeight="1">
      <c r="A41" s="215" t="s">
        <v>186</v>
      </c>
      <c r="B41" s="216"/>
      <c r="C41" s="216"/>
      <c r="D41" s="216"/>
      <c r="E41" s="217"/>
      <c r="F41" s="21"/>
      <c r="G41" s="21"/>
      <c r="H41" s="56"/>
    </row>
    <row r="42" spans="1:8" ht="12.75" customHeight="1">
      <c r="A42" s="215" t="s">
        <v>134</v>
      </c>
      <c r="B42" s="227"/>
      <c r="C42" s="227"/>
      <c r="D42" s="227"/>
      <c r="E42" s="228"/>
      <c r="F42" s="77" t="s">
        <v>87</v>
      </c>
      <c r="G42" s="77" t="s">
        <v>52</v>
      </c>
      <c r="H42" s="79">
        <f>H43</f>
        <v>1349.4</v>
      </c>
    </row>
    <row r="43" spans="1:8" ht="40.5" customHeight="1">
      <c r="A43" s="234" t="s">
        <v>143</v>
      </c>
      <c r="B43" s="237"/>
      <c r="C43" s="237"/>
      <c r="D43" s="237"/>
      <c r="E43" s="238"/>
      <c r="F43" s="77" t="s">
        <v>87</v>
      </c>
      <c r="G43" s="77" t="s">
        <v>52</v>
      </c>
      <c r="H43" s="79">
        <v>1349.4</v>
      </c>
    </row>
    <row r="44" spans="1:8" ht="12" customHeight="1">
      <c r="A44" s="212" t="s">
        <v>74</v>
      </c>
      <c r="B44" s="213"/>
      <c r="C44" s="213"/>
      <c r="D44" s="213"/>
      <c r="E44" s="214"/>
      <c r="F44" s="20" t="s">
        <v>66</v>
      </c>
      <c r="G44" s="21"/>
      <c r="H44" s="58">
        <f>H45+H46</f>
        <v>80</v>
      </c>
    </row>
    <row r="45" spans="1:8" ht="13.5" customHeight="1" hidden="1">
      <c r="A45" s="207" t="s">
        <v>75</v>
      </c>
      <c r="B45" s="210"/>
      <c r="C45" s="210"/>
      <c r="D45" s="210"/>
      <c r="E45" s="211"/>
      <c r="F45" s="21" t="s">
        <v>66</v>
      </c>
      <c r="G45" s="21" t="s">
        <v>52</v>
      </c>
      <c r="H45" s="56">
        <v>0</v>
      </c>
    </row>
    <row r="46" spans="1:8" ht="13.5" customHeight="1">
      <c r="A46" s="207" t="s">
        <v>179</v>
      </c>
      <c r="B46" s="208"/>
      <c r="C46" s="208"/>
      <c r="D46" s="208"/>
      <c r="E46" s="209"/>
      <c r="F46" s="21" t="s">
        <v>66</v>
      </c>
      <c r="G46" s="21" t="s">
        <v>54</v>
      </c>
      <c r="H46" s="56">
        <v>80</v>
      </c>
    </row>
    <row r="47" spans="1:10" ht="12.75" customHeight="1">
      <c r="A47" s="212" t="s">
        <v>72</v>
      </c>
      <c r="B47" s="213"/>
      <c r="C47" s="213"/>
      <c r="D47" s="213"/>
      <c r="E47" s="214"/>
      <c r="F47" s="20" t="s">
        <v>59</v>
      </c>
      <c r="G47" s="21"/>
      <c r="H47" s="58">
        <f>H48</f>
        <v>2398.5</v>
      </c>
      <c r="J47" s="23"/>
    </row>
    <row r="48" spans="1:8" ht="12.75" customHeight="1">
      <c r="A48" s="202" t="s">
        <v>73</v>
      </c>
      <c r="B48" s="203"/>
      <c r="C48" s="203"/>
      <c r="D48" s="203"/>
      <c r="E48" s="204"/>
      <c r="F48" s="21" t="s">
        <v>59</v>
      </c>
      <c r="G48" s="21" t="s">
        <v>52</v>
      </c>
      <c r="H48" s="56">
        <v>2398.5</v>
      </c>
    </row>
    <row r="49" spans="1:10" ht="15" customHeight="1">
      <c r="A49" s="201" t="s">
        <v>76</v>
      </c>
      <c r="B49" s="201"/>
      <c r="C49" s="201"/>
      <c r="D49" s="201"/>
      <c r="E49" s="201"/>
      <c r="F49" s="25"/>
      <c r="G49" s="25"/>
      <c r="H49" s="50">
        <f>H12+H27+H29+H34+H39+H44+H47</f>
        <v>9936.1</v>
      </c>
      <c r="I49" s="26"/>
      <c r="J49" s="22"/>
    </row>
    <row r="50" spans="1:11" ht="12.75">
      <c r="A50" s="215" t="s">
        <v>186</v>
      </c>
      <c r="B50" s="216"/>
      <c r="C50" s="216"/>
      <c r="D50" s="216"/>
      <c r="E50" s="217"/>
      <c r="F50" s="32"/>
      <c r="G50" s="32"/>
      <c r="H50" s="32"/>
      <c r="K50" s="23"/>
    </row>
    <row r="51" spans="1:8" ht="15.75" customHeight="1">
      <c r="A51" s="218" t="s">
        <v>134</v>
      </c>
      <c r="B51" s="219"/>
      <c r="C51" s="219"/>
      <c r="D51" s="219"/>
      <c r="E51" s="220"/>
      <c r="F51" s="32"/>
      <c r="G51" s="32"/>
      <c r="H51" s="86">
        <f>H18+H22+H32+H42+H19</f>
        <v>1528.5</v>
      </c>
    </row>
    <row r="52" spans="1:8" ht="12.75">
      <c r="A52" s="130"/>
      <c r="B52" s="130"/>
      <c r="C52" s="130"/>
      <c r="D52" s="130"/>
      <c r="E52" s="130"/>
      <c r="F52" s="6"/>
      <c r="G52" s="6"/>
      <c r="H52" s="6"/>
    </row>
    <row r="53" spans="1:8" ht="12.75">
      <c r="A53" s="130"/>
      <c r="B53" s="130"/>
      <c r="C53" s="130"/>
      <c r="D53" s="130"/>
      <c r="E53" s="130"/>
      <c r="F53" s="6"/>
      <c r="G53" s="6"/>
      <c r="H53" s="6"/>
    </row>
    <row r="54" spans="1:8" ht="12.75">
      <c r="A54" s="130"/>
      <c r="B54" s="130"/>
      <c r="C54" s="130"/>
      <c r="D54" s="130"/>
      <c r="E54" s="130"/>
      <c r="F54" s="6"/>
      <c r="G54" s="6"/>
      <c r="H54" s="27"/>
    </row>
    <row r="55" spans="1:8" ht="12.75">
      <c r="A55" s="130"/>
      <c r="B55" s="130"/>
      <c r="C55" s="130"/>
      <c r="D55" s="130"/>
      <c r="E55" s="130"/>
      <c r="F55" s="6"/>
      <c r="G55" s="6"/>
      <c r="H55" s="6"/>
    </row>
    <row r="56" spans="1:8" ht="12.75">
      <c r="A56" s="130"/>
      <c r="B56" s="130"/>
      <c r="C56" s="130"/>
      <c r="D56" s="130"/>
      <c r="E56" s="130"/>
      <c r="F56" s="6"/>
      <c r="G56" s="6"/>
      <c r="H56" s="6"/>
    </row>
    <row r="57" spans="1:8" ht="12.75">
      <c r="A57" s="130"/>
      <c r="B57" s="130"/>
      <c r="C57" s="130"/>
      <c r="D57" s="130"/>
      <c r="E57" s="130"/>
      <c r="F57" s="6"/>
      <c r="G57" s="6"/>
      <c r="H57" s="6"/>
    </row>
    <row r="58" spans="1:8" ht="12.75">
      <c r="A58" s="130"/>
      <c r="B58" s="130"/>
      <c r="C58" s="130"/>
      <c r="D58" s="130"/>
      <c r="E58" s="130"/>
      <c r="F58" s="6"/>
      <c r="G58" s="6"/>
      <c r="H58" s="6"/>
    </row>
    <row r="59" spans="1:8" ht="12.75">
      <c r="A59" s="130"/>
      <c r="B59" s="130"/>
      <c r="C59" s="130"/>
      <c r="D59" s="130"/>
      <c r="E59" s="130"/>
      <c r="F59" s="6"/>
      <c r="G59" s="6"/>
      <c r="H59" s="6"/>
    </row>
    <row r="60" spans="1:8" ht="12.75" customHeight="1">
      <c r="A60" s="130"/>
      <c r="B60" s="130"/>
      <c r="C60" s="130"/>
      <c r="D60" s="130"/>
      <c r="E60" s="130"/>
      <c r="F60" s="6"/>
      <c r="G60" s="6"/>
      <c r="H60" s="6"/>
    </row>
    <row r="61" spans="1:8" ht="12.75">
      <c r="A61" s="130"/>
      <c r="B61" s="130"/>
      <c r="C61" s="130"/>
      <c r="D61" s="130"/>
      <c r="E61" s="130"/>
      <c r="F61" s="6"/>
      <c r="G61" s="6"/>
      <c r="H61" s="6"/>
    </row>
    <row r="62" spans="1:8" ht="12.75">
      <c r="A62" s="130"/>
      <c r="B62" s="130"/>
      <c r="C62" s="130"/>
      <c r="D62" s="130"/>
      <c r="E62" s="130"/>
      <c r="F62" s="6"/>
      <c r="G62" s="6"/>
      <c r="H62" s="6"/>
    </row>
    <row r="63" spans="1:8" ht="12.75">
      <c r="A63" s="130"/>
      <c r="B63" s="130"/>
      <c r="C63" s="130"/>
      <c r="D63" s="130"/>
      <c r="E63" s="130"/>
      <c r="F63" s="6"/>
      <c r="G63" s="6"/>
      <c r="H63" s="6"/>
    </row>
    <row r="64" spans="1:8" ht="12.75">
      <c r="A64" s="129"/>
      <c r="B64" s="129"/>
      <c r="C64" s="129"/>
      <c r="D64" s="129"/>
      <c r="E64" s="129"/>
      <c r="F64" s="6"/>
      <c r="G64" s="6"/>
      <c r="H64" s="6"/>
    </row>
    <row r="65" spans="1:8" ht="12.75" customHeight="1">
      <c r="A65" s="129"/>
      <c r="B65" s="129"/>
      <c r="C65" s="129"/>
      <c r="D65" s="129"/>
      <c r="E65" s="129"/>
      <c r="F65" s="6"/>
      <c r="G65" s="6"/>
      <c r="H65" s="6"/>
    </row>
    <row r="66" spans="1:8" ht="12.75" customHeight="1">
      <c r="A66" s="129"/>
      <c r="B66" s="129"/>
      <c r="C66" s="129"/>
      <c r="D66" s="129"/>
      <c r="E66" s="129"/>
      <c r="F66" s="6"/>
      <c r="G66" s="6"/>
      <c r="H66" s="6"/>
    </row>
    <row r="67" spans="1:8" ht="12.75" customHeight="1">
      <c r="A67" s="129"/>
      <c r="B67" s="129"/>
      <c r="C67" s="129"/>
      <c r="D67" s="129"/>
      <c r="E67" s="129"/>
      <c r="F67" s="6"/>
      <c r="G67" s="6"/>
      <c r="H67" s="6"/>
    </row>
    <row r="68" ht="12.75" customHeight="1"/>
    <row r="69" ht="12.75" customHeight="1"/>
  </sheetData>
  <sheetProtection/>
  <mergeCells count="59">
    <mergeCell ref="A30:E30"/>
    <mergeCell ref="A31:E31"/>
    <mergeCell ref="A32:E32"/>
    <mergeCell ref="A38:E38"/>
    <mergeCell ref="A33:E33"/>
    <mergeCell ref="A43:E43"/>
    <mergeCell ref="A41:E41"/>
    <mergeCell ref="A42:E42"/>
    <mergeCell ref="A34:E34"/>
    <mergeCell ref="A35:E35"/>
    <mergeCell ref="A18:E18"/>
    <mergeCell ref="A21:E21"/>
    <mergeCell ref="A22:E22"/>
    <mergeCell ref="A23:E23"/>
    <mergeCell ref="A24:E24"/>
    <mergeCell ref="A19:E19"/>
    <mergeCell ref="A14:E14"/>
    <mergeCell ref="A13:E13"/>
    <mergeCell ref="A16:E16"/>
    <mergeCell ref="A17:E17"/>
    <mergeCell ref="A8:H8"/>
    <mergeCell ref="A10:E10"/>
    <mergeCell ref="A11:E11"/>
    <mergeCell ref="A12:E12"/>
    <mergeCell ref="A50:E50"/>
    <mergeCell ref="A51:E51"/>
    <mergeCell ref="A15:E15"/>
    <mergeCell ref="A26:E26"/>
    <mergeCell ref="A27:E27"/>
    <mergeCell ref="A25:E25"/>
    <mergeCell ref="A36:E36"/>
    <mergeCell ref="A28:E28"/>
    <mergeCell ref="A20:E20"/>
    <mergeCell ref="A29:E29"/>
    <mergeCell ref="A67:E67"/>
    <mergeCell ref="A61:E61"/>
    <mergeCell ref="A62:E62"/>
    <mergeCell ref="A63:E63"/>
    <mergeCell ref="A64:E64"/>
    <mergeCell ref="A66:E66"/>
    <mergeCell ref="A65:E65"/>
    <mergeCell ref="A48:E48"/>
    <mergeCell ref="A37:E37"/>
    <mergeCell ref="A46:E46"/>
    <mergeCell ref="A45:E45"/>
    <mergeCell ref="A47:E47"/>
    <mergeCell ref="A39:E39"/>
    <mergeCell ref="A40:E40"/>
    <mergeCell ref="A44:E44"/>
    <mergeCell ref="A58:E58"/>
    <mergeCell ref="A59:E59"/>
    <mergeCell ref="A60:E60"/>
    <mergeCell ref="A49:E49"/>
    <mergeCell ref="A55:E55"/>
    <mergeCell ref="A57:E57"/>
    <mergeCell ref="A56:E56"/>
    <mergeCell ref="A53:E53"/>
    <mergeCell ref="A54:E54"/>
    <mergeCell ref="A52:E5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13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6.7109375" style="1" customWidth="1"/>
    <col min="2" max="2" width="5.57421875" style="1" customWidth="1"/>
    <col min="3" max="4" width="4.57421875" style="1" customWidth="1"/>
    <col min="5" max="5" width="23.00390625" style="1" customWidth="1"/>
    <col min="6" max="6" width="9.57421875" style="1" customWidth="1"/>
    <col min="7" max="7" width="9.00390625" style="1" customWidth="1"/>
    <col min="8" max="8" width="11.57421875" style="1" customWidth="1"/>
    <col min="9" max="9" width="10.28125" style="1" bestFit="1" customWidth="1"/>
    <col min="10" max="10" width="11.7109375" style="1" customWidth="1"/>
    <col min="11" max="16384" width="9.140625" style="1" customWidth="1"/>
  </cols>
  <sheetData>
    <row r="1" spans="7:10" ht="12.75">
      <c r="G1" s="2"/>
      <c r="I1" s="2"/>
      <c r="J1" s="49" t="s">
        <v>92</v>
      </c>
    </row>
    <row r="2" spans="7:10" ht="12.75">
      <c r="G2" s="2"/>
      <c r="I2" s="2"/>
      <c r="J2" s="49" t="s">
        <v>1</v>
      </c>
    </row>
    <row r="3" spans="7:10" ht="12.75">
      <c r="G3" s="2"/>
      <c r="I3" s="2"/>
      <c r="J3" s="49" t="s">
        <v>2</v>
      </c>
    </row>
    <row r="4" spans="7:10" ht="12.75">
      <c r="G4" s="2"/>
      <c r="I4" s="2"/>
      <c r="J4" s="49" t="s">
        <v>289</v>
      </c>
    </row>
    <row r="5" spans="7:10" ht="12.75">
      <c r="G5" s="2"/>
      <c r="I5" s="2"/>
      <c r="J5" s="49" t="s">
        <v>199</v>
      </c>
    </row>
    <row r="6" ht="12.75">
      <c r="J6" s="49" t="s">
        <v>333</v>
      </c>
    </row>
    <row r="8" spans="1:10" ht="70.5" customHeight="1">
      <c r="A8" s="239" t="s">
        <v>293</v>
      </c>
      <c r="B8" s="239"/>
      <c r="C8" s="239"/>
      <c r="D8" s="239"/>
      <c r="E8" s="239"/>
      <c r="F8" s="239"/>
      <c r="G8" s="239"/>
      <c r="H8" s="239"/>
      <c r="I8" s="239"/>
      <c r="J8" s="239"/>
    </row>
    <row r="9" ht="12.75">
      <c r="J9" s="49" t="s">
        <v>78</v>
      </c>
    </row>
    <row r="10" spans="1:10" s="74" customFormat="1" ht="12.75">
      <c r="A10" s="125" t="s">
        <v>47</v>
      </c>
      <c r="B10" s="125"/>
      <c r="C10" s="125"/>
      <c r="D10" s="125"/>
      <c r="E10" s="125"/>
      <c r="F10" s="80" t="s">
        <v>49</v>
      </c>
      <c r="G10" s="81" t="s">
        <v>50</v>
      </c>
      <c r="H10" s="81" t="s">
        <v>93</v>
      </c>
      <c r="I10" s="81" t="s">
        <v>91</v>
      </c>
      <c r="J10" s="81" t="s">
        <v>79</v>
      </c>
    </row>
    <row r="11" spans="1:10" s="74" customFormat="1" ht="12.75">
      <c r="A11" s="230">
        <v>1</v>
      </c>
      <c r="B11" s="230"/>
      <c r="C11" s="230"/>
      <c r="D11" s="230"/>
      <c r="E11" s="230"/>
      <c r="F11" s="25">
        <v>2</v>
      </c>
      <c r="G11" s="25">
        <v>3</v>
      </c>
      <c r="H11" s="25">
        <v>4</v>
      </c>
      <c r="I11" s="25">
        <v>5</v>
      </c>
      <c r="J11" s="25">
        <v>6</v>
      </c>
    </row>
    <row r="12" spans="1:12" ht="18" customHeight="1">
      <c r="A12" s="212" t="s">
        <v>51</v>
      </c>
      <c r="B12" s="213"/>
      <c r="C12" s="213"/>
      <c r="D12" s="213"/>
      <c r="E12" s="214"/>
      <c r="F12" s="21" t="s">
        <v>52</v>
      </c>
      <c r="G12" s="21"/>
      <c r="H12" s="21"/>
      <c r="I12" s="21"/>
      <c r="J12" s="59">
        <f>J13+J18+J31+J39+J43</f>
        <v>4495.499999999999</v>
      </c>
      <c r="L12" s="23"/>
    </row>
    <row r="13" spans="1:10" ht="37.5" customHeight="1">
      <c r="A13" s="207" t="s">
        <v>55</v>
      </c>
      <c r="B13" s="210"/>
      <c r="C13" s="210"/>
      <c r="D13" s="210"/>
      <c r="E13" s="211"/>
      <c r="F13" s="21" t="s">
        <v>52</v>
      </c>
      <c r="G13" s="21" t="s">
        <v>56</v>
      </c>
      <c r="H13" s="21"/>
      <c r="I13" s="21"/>
      <c r="J13" s="59">
        <f>J14</f>
        <v>938</v>
      </c>
    </row>
    <row r="14" spans="1:10" ht="23.25" customHeight="1">
      <c r="A14" s="202" t="s">
        <v>94</v>
      </c>
      <c r="B14" s="203"/>
      <c r="C14" s="203"/>
      <c r="D14" s="203"/>
      <c r="E14" s="204"/>
      <c r="F14" s="21" t="s">
        <v>52</v>
      </c>
      <c r="G14" s="21" t="s">
        <v>56</v>
      </c>
      <c r="H14" s="21" t="s">
        <v>251</v>
      </c>
      <c r="I14" s="21"/>
      <c r="J14" s="59">
        <f>J15</f>
        <v>938</v>
      </c>
    </row>
    <row r="15" spans="1:10" ht="21" customHeight="1">
      <c r="A15" s="202" t="s">
        <v>95</v>
      </c>
      <c r="B15" s="203"/>
      <c r="C15" s="203"/>
      <c r="D15" s="203"/>
      <c r="E15" s="204"/>
      <c r="F15" s="21" t="s">
        <v>52</v>
      </c>
      <c r="G15" s="21" t="s">
        <v>56</v>
      </c>
      <c r="H15" s="21" t="s">
        <v>254</v>
      </c>
      <c r="I15" s="21"/>
      <c r="J15" s="59">
        <f>J16</f>
        <v>938</v>
      </c>
    </row>
    <row r="16" spans="1:10" ht="28.5" customHeight="1">
      <c r="A16" s="207" t="s">
        <v>96</v>
      </c>
      <c r="B16" s="210"/>
      <c r="C16" s="210"/>
      <c r="D16" s="210"/>
      <c r="E16" s="211"/>
      <c r="F16" s="21" t="s">
        <v>52</v>
      </c>
      <c r="G16" s="21" t="s">
        <v>56</v>
      </c>
      <c r="H16" s="21" t="s">
        <v>253</v>
      </c>
      <c r="I16" s="21"/>
      <c r="J16" s="59">
        <f>J17</f>
        <v>938</v>
      </c>
    </row>
    <row r="17" spans="1:10" ht="28.5" customHeight="1">
      <c r="A17" s="207" t="s">
        <v>122</v>
      </c>
      <c r="B17" s="210"/>
      <c r="C17" s="210"/>
      <c r="D17" s="210"/>
      <c r="E17" s="211"/>
      <c r="F17" s="21" t="s">
        <v>52</v>
      </c>
      <c r="G17" s="21" t="s">
        <v>56</v>
      </c>
      <c r="H17" s="21" t="s">
        <v>253</v>
      </c>
      <c r="I17" s="21" t="s">
        <v>97</v>
      </c>
      <c r="J17" s="59">
        <v>938</v>
      </c>
    </row>
    <row r="18" spans="1:12" ht="60" customHeight="1">
      <c r="A18" s="226" t="s">
        <v>166</v>
      </c>
      <c r="B18" s="226"/>
      <c r="C18" s="226"/>
      <c r="D18" s="226"/>
      <c r="E18" s="226"/>
      <c r="F18" s="21" t="s">
        <v>52</v>
      </c>
      <c r="G18" s="21" t="s">
        <v>57</v>
      </c>
      <c r="H18" s="21"/>
      <c r="I18" s="21"/>
      <c r="J18" s="59">
        <f>J19+J26++J23</f>
        <v>3397.0999999999995</v>
      </c>
      <c r="L18" s="23"/>
    </row>
    <row r="19" spans="1:10" ht="22.5" customHeight="1">
      <c r="A19" s="251" t="s">
        <v>134</v>
      </c>
      <c r="B19" s="252"/>
      <c r="C19" s="252"/>
      <c r="D19" s="252"/>
      <c r="E19" s="253"/>
      <c r="F19" s="21" t="s">
        <v>52</v>
      </c>
      <c r="G19" s="21" t="s">
        <v>57</v>
      </c>
      <c r="H19" s="21" t="s">
        <v>252</v>
      </c>
      <c r="I19" s="21"/>
      <c r="J19" s="59">
        <f>J21</f>
        <v>24.1</v>
      </c>
    </row>
    <row r="20" spans="1:10" ht="30" customHeight="1">
      <c r="A20" s="221" t="s">
        <v>188</v>
      </c>
      <c r="B20" s="227"/>
      <c r="C20" s="227"/>
      <c r="D20" s="227"/>
      <c r="E20" s="228"/>
      <c r="F20" s="21" t="s">
        <v>52</v>
      </c>
      <c r="G20" s="21" t="s">
        <v>57</v>
      </c>
      <c r="H20" s="21" t="s">
        <v>229</v>
      </c>
      <c r="I20" s="21"/>
      <c r="J20" s="59">
        <f>J21</f>
        <v>24.1</v>
      </c>
    </row>
    <row r="21" spans="1:10" ht="47.25" customHeight="1">
      <c r="A21" s="221" t="s">
        <v>189</v>
      </c>
      <c r="B21" s="227"/>
      <c r="C21" s="227"/>
      <c r="D21" s="227"/>
      <c r="E21" s="228"/>
      <c r="F21" s="21" t="s">
        <v>52</v>
      </c>
      <c r="G21" s="21" t="s">
        <v>57</v>
      </c>
      <c r="H21" s="64" t="s">
        <v>230</v>
      </c>
      <c r="I21" s="21"/>
      <c r="J21" s="59">
        <f>J22</f>
        <v>24.1</v>
      </c>
    </row>
    <row r="22" spans="1:10" ht="18" customHeight="1">
      <c r="A22" s="207" t="s">
        <v>80</v>
      </c>
      <c r="B22" s="210"/>
      <c r="C22" s="210"/>
      <c r="D22" s="210"/>
      <c r="E22" s="211"/>
      <c r="F22" s="21" t="s">
        <v>52</v>
      </c>
      <c r="G22" s="21" t="s">
        <v>57</v>
      </c>
      <c r="H22" s="64" t="s">
        <v>230</v>
      </c>
      <c r="I22" s="21" t="s">
        <v>112</v>
      </c>
      <c r="J22" s="59">
        <v>24.1</v>
      </c>
    </row>
    <row r="23" spans="1:10" ht="42.75" customHeight="1">
      <c r="A23" s="221" t="s">
        <v>283</v>
      </c>
      <c r="B23" s="227"/>
      <c r="C23" s="227"/>
      <c r="D23" s="227"/>
      <c r="E23" s="228"/>
      <c r="F23" s="21" t="s">
        <v>52</v>
      </c>
      <c r="G23" s="21" t="s">
        <v>57</v>
      </c>
      <c r="H23" s="64" t="s">
        <v>256</v>
      </c>
      <c r="I23" s="21"/>
      <c r="J23" s="59">
        <f>J24</f>
        <v>15</v>
      </c>
    </row>
    <row r="24" spans="1:10" ht="48" customHeight="1">
      <c r="A24" s="221" t="s">
        <v>189</v>
      </c>
      <c r="B24" s="227"/>
      <c r="C24" s="227"/>
      <c r="D24" s="227"/>
      <c r="E24" s="228"/>
      <c r="F24" s="21" t="s">
        <v>52</v>
      </c>
      <c r="G24" s="21" t="s">
        <v>52</v>
      </c>
      <c r="H24" s="64" t="s">
        <v>255</v>
      </c>
      <c r="I24" s="21"/>
      <c r="J24" s="59">
        <f>J25</f>
        <v>15</v>
      </c>
    </row>
    <row r="25" spans="1:10" ht="18" customHeight="1">
      <c r="A25" s="207" t="s">
        <v>80</v>
      </c>
      <c r="B25" s="210"/>
      <c r="C25" s="210"/>
      <c r="D25" s="210"/>
      <c r="E25" s="211"/>
      <c r="F25" s="21" t="s">
        <v>52</v>
      </c>
      <c r="G25" s="21" t="s">
        <v>57</v>
      </c>
      <c r="H25" s="64" t="s">
        <v>255</v>
      </c>
      <c r="I25" s="21" t="s">
        <v>112</v>
      </c>
      <c r="J25" s="59">
        <v>15</v>
      </c>
    </row>
    <row r="26" spans="1:10" ht="27" customHeight="1">
      <c r="A26" s="207" t="s">
        <v>94</v>
      </c>
      <c r="B26" s="210"/>
      <c r="C26" s="210"/>
      <c r="D26" s="210"/>
      <c r="E26" s="211"/>
      <c r="F26" s="21" t="s">
        <v>52</v>
      </c>
      <c r="G26" s="21" t="s">
        <v>57</v>
      </c>
      <c r="H26" s="21" t="s">
        <v>251</v>
      </c>
      <c r="I26" s="21"/>
      <c r="J26" s="59">
        <f>J27</f>
        <v>3357.9999999999995</v>
      </c>
    </row>
    <row r="27" spans="1:10" ht="24.75" customHeight="1">
      <c r="A27" s="202" t="s">
        <v>96</v>
      </c>
      <c r="B27" s="203"/>
      <c r="C27" s="203"/>
      <c r="D27" s="203"/>
      <c r="E27" s="204"/>
      <c r="F27" s="21" t="s">
        <v>52</v>
      </c>
      <c r="G27" s="21" t="s">
        <v>57</v>
      </c>
      <c r="H27" s="21" t="s">
        <v>250</v>
      </c>
      <c r="I27" s="21"/>
      <c r="J27" s="59">
        <f>J28+J29+J30</f>
        <v>3357.9999999999995</v>
      </c>
    </row>
    <row r="28" spans="1:10" ht="29.25" customHeight="1">
      <c r="A28" s="207" t="s">
        <v>122</v>
      </c>
      <c r="B28" s="210"/>
      <c r="C28" s="210"/>
      <c r="D28" s="210"/>
      <c r="E28" s="211"/>
      <c r="F28" s="21" t="s">
        <v>52</v>
      </c>
      <c r="G28" s="21" t="s">
        <v>57</v>
      </c>
      <c r="H28" s="21" t="s">
        <v>250</v>
      </c>
      <c r="I28" s="21" t="s">
        <v>97</v>
      </c>
      <c r="J28" s="59">
        <f>2520-6-46.3-64.4+66.7-3.9</f>
        <v>2466.0999999999995</v>
      </c>
    </row>
    <row r="29" spans="1:10" ht="39" customHeight="1">
      <c r="A29" s="207" t="s">
        <v>121</v>
      </c>
      <c r="B29" s="210"/>
      <c r="C29" s="210"/>
      <c r="D29" s="210"/>
      <c r="E29" s="211"/>
      <c r="F29" s="21" t="s">
        <v>52</v>
      </c>
      <c r="G29" s="21" t="s">
        <v>57</v>
      </c>
      <c r="H29" s="21" t="s">
        <v>250</v>
      </c>
      <c r="I29" s="21" t="s">
        <v>98</v>
      </c>
      <c r="J29" s="59">
        <f>843.2-60+1.2-0.4+46.3+64.4-66.7+3.9</f>
        <v>831.9</v>
      </c>
    </row>
    <row r="30" spans="1:10" ht="15.75" customHeight="1">
      <c r="A30" s="207" t="s">
        <v>99</v>
      </c>
      <c r="B30" s="210"/>
      <c r="C30" s="210"/>
      <c r="D30" s="210"/>
      <c r="E30" s="211"/>
      <c r="F30" s="21" t="s">
        <v>52</v>
      </c>
      <c r="G30" s="21" t="s">
        <v>57</v>
      </c>
      <c r="H30" s="21" t="s">
        <v>250</v>
      </c>
      <c r="I30" s="21" t="s">
        <v>100</v>
      </c>
      <c r="J30" s="59">
        <v>60</v>
      </c>
    </row>
    <row r="31" spans="1:10" ht="39.75" customHeight="1">
      <c r="A31" s="207" t="s">
        <v>132</v>
      </c>
      <c r="B31" s="210"/>
      <c r="C31" s="210"/>
      <c r="D31" s="210"/>
      <c r="E31" s="211"/>
      <c r="F31" s="21" t="s">
        <v>52</v>
      </c>
      <c r="G31" s="21" t="s">
        <v>88</v>
      </c>
      <c r="H31" s="21"/>
      <c r="I31" s="21"/>
      <c r="J31" s="59">
        <f>J32+J36</f>
        <v>140</v>
      </c>
    </row>
    <row r="32" spans="1:10" ht="18" customHeight="1" hidden="1">
      <c r="A32" s="251" t="s">
        <v>134</v>
      </c>
      <c r="B32" s="252"/>
      <c r="C32" s="252"/>
      <c r="D32" s="252"/>
      <c r="E32" s="253"/>
      <c r="F32" s="44" t="s">
        <v>52</v>
      </c>
      <c r="G32" s="44" t="s">
        <v>88</v>
      </c>
      <c r="H32" s="21" t="s">
        <v>135</v>
      </c>
      <c r="I32" s="21"/>
      <c r="J32" s="59">
        <f>J33</f>
        <v>0</v>
      </c>
    </row>
    <row r="33" spans="1:10" ht="42" customHeight="1" hidden="1">
      <c r="A33" s="221" t="s">
        <v>189</v>
      </c>
      <c r="B33" s="227"/>
      <c r="C33" s="227"/>
      <c r="D33" s="227"/>
      <c r="E33" s="228"/>
      <c r="F33" s="44" t="s">
        <v>52</v>
      </c>
      <c r="G33" s="44" t="s">
        <v>88</v>
      </c>
      <c r="H33" s="21" t="s">
        <v>190</v>
      </c>
      <c r="I33" s="21"/>
      <c r="J33" s="59">
        <f>J34</f>
        <v>0</v>
      </c>
    </row>
    <row r="34" spans="1:10" ht="87" customHeight="1" hidden="1">
      <c r="A34" s="207" t="s">
        <v>167</v>
      </c>
      <c r="B34" s="208"/>
      <c r="C34" s="208"/>
      <c r="D34" s="208"/>
      <c r="E34" s="209"/>
      <c r="F34" s="21" t="s">
        <v>52</v>
      </c>
      <c r="G34" s="21" t="s">
        <v>88</v>
      </c>
      <c r="H34" s="64" t="s">
        <v>173</v>
      </c>
      <c r="I34" s="21"/>
      <c r="J34" s="59">
        <f>J35</f>
        <v>0</v>
      </c>
    </row>
    <row r="35" spans="1:10" ht="18" customHeight="1" hidden="1">
      <c r="A35" s="207" t="s">
        <v>80</v>
      </c>
      <c r="B35" s="210"/>
      <c r="C35" s="210"/>
      <c r="D35" s="210"/>
      <c r="E35" s="211"/>
      <c r="F35" s="21" t="s">
        <v>52</v>
      </c>
      <c r="G35" s="21" t="s">
        <v>88</v>
      </c>
      <c r="H35" s="64" t="s">
        <v>173</v>
      </c>
      <c r="I35" s="21" t="s">
        <v>112</v>
      </c>
      <c r="J35" s="59"/>
    </row>
    <row r="36" spans="1:10" ht="40.5" customHeight="1">
      <c r="A36" s="221" t="s">
        <v>189</v>
      </c>
      <c r="B36" s="227"/>
      <c r="C36" s="227"/>
      <c r="D36" s="227"/>
      <c r="E36" s="228"/>
      <c r="F36" s="21" t="s">
        <v>52</v>
      </c>
      <c r="G36" s="21" t="s">
        <v>88</v>
      </c>
      <c r="H36" s="64" t="s">
        <v>249</v>
      </c>
      <c r="I36" s="21"/>
      <c r="J36" s="59">
        <f>J37</f>
        <v>140</v>
      </c>
    </row>
    <row r="37" spans="1:10" ht="41.25" customHeight="1">
      <c r="A37" s="207" t="s">
        <v>136</v>
      </c>
      <c r="B37" s="210"/>
      <c r="C37" s="210"/>
      <c r="D37" s="210"/>
      <c r="E37" s="211"/>
      <c r="F37" s="21" t="s">
        <v>52</v>
      </c>
      <c r="G37" s="21" t="s">
        <v>88</v>
      </c>
      <c r="H37" s="64" t="s">
        <v>248</v>
      </c>
      <c r="I37" s="21"/>
      <c r="J37" s="59">
        <f>J38</f>
        <v>140</v>
      </c>
    </row>
    <row r="38" spans="1:10" ht="18" customHeight="1">
      <c r="A38" s="207" t="s">
        <v>80</v>
      </c>
      <c r="B38" s="210"/>
      <c r="C38" s="210"/>
      <c r="D38" s="210"/>
      <c r="E38" s="211"/>
      <c r="F38" s="21" t="s">
        <v>52</v>
      </c>
      <c r="G38" s="21" t="s">
        <v>88</v>
      </c>
      <c r="H38" s="64" t="s">
        <v>248</v>
      </c>
      <c r="I38" s="21" t="s">
        <v>112</v>
      </c>
      <c r="J38" s="59">
        <v>140</v>
      </c>
    </row>
    <row r="39" spans="1:10" ht="15.75" customHeight="1">
      <c r="A39" s="202" t="s">
        <v>58</v>
      </c>
      <c r="B39" s="203"/>
      <c r="C39" s="203"/>
      <c r="D39" s="203"/>
      <c r="E39" s="204"/>
      <c r="F39" s="21" t="s">
        <v>52</v>
      </c>
      <c r="G39" s="21" t="s">
        <v>59</v>
      </c>
      <c r="H39" s="21"/>
      <c r="I39" s="21"/>
      <c r="J39" s="59">
        <f>J41</f>
        <v>10</v>
      </c>
    </row>
    <row r="40" spans="1:10" ht="20.25" customHeight="1">
      <c r="A40" s="202" t="s">
        <v>101</v>
      </c>
      <c r="B40" s="203"/>
      <c r="C40" s="203"/>
      <c r="D40" s="203"/>
      <c r="E40" s="204"/>
      <c r="F40" s="21" t="s">
        <v>52</v>
      </c>
      <c r="G40" s="21" t="s">
        <v>59</v>
      </c>
      <c r="H40" s="21" t="s">
        <v>245</v>
      </c>
      <c r="I40" s="32"/>
      <c r="J40" s="59">
        <f>J41</f>
        <v>10</v>
      </c>
    </row>
    <row r="41" spans="1:10" ht="16.5" customHeight="1">
      <c r="A41" s="202" t="s">
        <v>102</v>
      </c>
      <c r="B41" s="203"/>
      <c r="C41" s="203"/>
      <c r="D41" s="203"/>
      <c r="E41" s="204"/>
      <c r="F41" s="21" t="s">
        <v>52</v>
      </c>
      <c r="G41" s="21" t="s">
        <v>59</v>
      </c>
      <c r="H41" s="21" t="s">
        <v>246</v>
      </c>
      <c r="I41" s="32"/>
      <c r="J41" s="59">
        <f>J42</f>
        <v>10</v>
      </c>
    </row>
    <row r="42" spans="1:10" ht="16.5" customHeight="1">
      <c r="A42" s="207" t="s">
        <v>124</v>
      </c>
      <c r="B42" s="210"/>
      <c r="C42" s="210"/>
      <c r="D42" s="210"/>
      <c r="E42" s="211"/>
      <c r="F42" s="21" t="s">
        <v>52</v>
      </c>
      <c r="G42" s="21" t="s">
        <v>59</v>
      </c>
      <c r="H42" s="21" t="s">
        <v>246</v>
      </c>
      <c r="I42" s="21" t="s">
        <v>103</v>
      </c>
      <c r="J42" s="59">
        <v>10</v>
      </c>
    </row>
    <row r="43" spans="1:10" ht="15" customHeight="1">
      <c r="A43" s="202" t="s">
        <v>60</v>
      </c>
      <c r="B43" s="246"/>
      <c r="C43" s="246"/>
      <c r="D43" s="246"/>
      <c r="E43" s="247"/>
      <c r="F43" s="21" t="s">
        <v>52</v>
      </c>
      <c r="G43" s="21" t="s">
        <v>61</v>
      </c>
      <c r="H43" s="33"/>
      <c r="I43" s="21"/>
      <c r="J43" s="59">
        <f>J45+J47+J50</f>
        <v>10.4</v>
      </c>
    </row>
    <row r="44" spans="1:10" ht="15.75" customHeight="1">
      <c r="A44" s="207" t="s">
        <v>104</v>
      </c>
      <c r="B44" s="210"/>
      <c r="C44" s="210"/>
      <c r="D44" s="210"/>
      <c r="E44" s="211"/>
      <c r="F44" s="21" t="s">
        <v>52</v>
      </c>
      <c r="G44" s="21" t="s">
        <v>61</v>
      </c>
      <c r="H44" s="21" t="s">
        <v>247</v>
      </c>
      <c r="I44" s="21"/>
      <c r="J44" s="59">
        <f>J45</f>
        <v>0.4</v>
      </c>
    </row>
    <row r="45" spans="1:10" ht="132.75" customHeight="1">
      <c r="A45" s="248" t="s">
        <v>113</v>
      </c>
      <c r="B45" s="249"/>
      <c r="C45" s="249"/>
      <c r="D45" s="249"/>
      <c r="E45" s="250"/>
      <c r="F45" s="21" t="s">
        <v>52</v>
      </c>
      <c r="G45" s="21" t="s">
        <v>61</v>
      </c>
      <c r="H45" s="21" t="s">
        <v>240</v>
      </c>
      <c r="I45" s="21"/>
      <c r="J45" s="59">
        <f>J46</f>
        <v>0.4</v>
      </c>
    </row>
    <row r="46" spans="1:10" ht="38.25" customHeight="1">
      <c r="A46" s="207" t="s">
        <v>121</v>
      </c>
      <c r="B46" s="210"/>
      <c r="C46" s="210"/>
      <c r="D46" s="210"/>
      <c r="E46" s="211"/>
      <c r="F46" s="21" t="s">
        <v>52</v>
      </c>
      <c r="G46" s="21" t="s">
        <v>61</v>
      </c>
      <c r="H46" s="21" t="s">
        <v>240</v>
      </c>
      <c r="I46" s="21" t="s">
        <v>98</v>
      </c>
      <c r="J46" s="59">
        <v>0.4</v>
      </c>
    </row>
    <row r="47" spans="1:10" ht="27.75" customHeight="1">
      <c r="A47" s="202" t="s">
        <v>137</v>
      </c>
      <c r="B47" s="205"/>
      <c r="C47" s="205"/>
      <c r="D47" s="205"/>
      <c r="E47" s="206"/>
      <c r="F47" s="21" t="s">
        <v>52</v>
      </c>
      <c r="G47" s="21" t="s">
        <v>61</v>
      </c>
      <c r="H47" s="21" t="s">
        <v>241</v>
      </c>
      <c r="I47" s="21"/>
      <c r="J47" s="59">
        <f>J48</f>
        <v>3</v>
      </c>
    </row>
    <row r="48" spans="1:10" ht="27.75" customHeight="1">
      <c r="A48" s="207" t="s">
        <v>138</v>
      </c>
      <c r="B48" s="210"/>
      <c r="C48" s="210"/>
      <c r="D48" s="210"/>
      <c r="E48" s="211"/>
      <c r="F48" s="21" t="s">
        <v>52</v>
      </c>
      <c r="G48" s="21" t="s">
        <v>61</v>
      </c>
      <c r="H48" s="21" t="s">
        <v>242</v>
      </c>
      <c r="I48" s="21"/>
      <c r="J48" s="59">
        <f>J49</f>
        <v>3</v>
      </c>
    </row>
    <row r="49" spans="1:10" ht="15.75" customHeight="1">
      <c r="A49" s="202" t="s">
        <v>99</v>
      </c>
      <c r="B49" s="203"/>
      <c r="C49" s="203"/>
      <c r="D49" s="203"/>
      <c r="E49" s="204"/>
      <c r="F49" s="21" t="s">
        <v>52</v>
      </c>
      <c r="G49" s="21" t="s">
        <v>61</v>
      </c>
      <c r="H49" s="21" t="s">
        <v>242</v>
      </c>
      <c r="I49" s="64" t="s">
        <v>100</v>
      </c>
      <c r="J49" s="59">
        <v>3</v>
      </c>
    </row>
    <row r="50" spans="1:10" ht="15.75" customHeight="1">
      <c r="A50" s="202" t="s">
        <v>60</v>
      </c>
      <c r="B50" s="246"/>
      <c r="C50" s="246"/>
      <c r="D50" s="246"/>
      <c r="E50" s="247"/>
      <c r="F50" s="21" t="s">
        <v>52</v>
      </c>
      <c r="G50" s="21" t="s">
        <v>61</v>
      </c>
      <c r="H50" s="21" t="s">
        <v>243</v>
      </c>
      <c r="I50" s="64"/>
      <c r="J50" s="59">
        <f>J51</f>
        <v>7</v>
      </c>
    </row>
    <row r="51" spans="1:10" ht="45" customHeight="1">
      <c r="A51" s="207" t="s">
        <v>121</v>
      </c>
      <c r="B51" s="210"/>
      <c r="C51" s="210"/>
      <c r="D51" s="210"/>
      <c r="E51" s="211"/>
      <c r="F51" s="21" t="s">
        <v>52</v>
      </c>
      <c r="G51" s="21" t="s">
        <v>61</v>
      </c>
      <c r="H51" s="21" t="s">
        <v>244</v>
      </c>
      <c r="I51" s="64" t="s">
        <v>98</v>
      </c>
      <c r="J51" s="59">
        <v>7</v>
      </c>
    </row>
    <row r="52" spans="1:10" ht="18.75" customHeight="1">
      <c r="A52" s="212" t="s">
        <v>62</v>
      </c>
      <c r="B52" s="213"/>
      <c r="C52" s="213"/>
      <c r="D52" s="213"/>
      <c r="E52" s="214"/>
      <c r="F52" s="21" t="s">
        <v>56</v>
      </c>
      <c r="G52" s="21"/>
      <c r="H52" s="21"/>
      <c r="I52" s="21"/>
      <c r="J52" s="60">
        <f>J53</f>
        <v>199.9</v>
      </c>
    </row>
    <row r="53" spans="1:10" ht="19.5" customHeight="1">
      <c r="A53" s="202" t="s">
        <v>114</v>
      </c>
      <c r="B53" s="203"/>
      <c r="C53" s="203"/>
      <c r="D53" s="203"/>
      <c r="E53" s="204"/>
      <c r="F53" s="21" t="s">
        <v>56</v>
      </c>
      <c r="G53" s="21" t="s">
        <v>54</v>
      </c>
      <c r="H53" s="21"/>
      <c r="I53" s="21"/>
      <c r="J53" s="60">
        <f>J54</f>
        <v>199.9</v>
      </c>
    </row>
    <row r="54" spans="1:10" ht="18.75" customHeight="1">
      <c r="A54" s="207" t="s">
        <v>104</v>
      </c>
      <c r="B54" s="210"/>
      <c r="C54" s="210"/>
      <c r="D54" s="210"/>
      <c r="E54" s="211"/>
      <c r="F54" s="21" t="s">
        <v>56</v>
      </c>
      <c r="G54" s="21" t="s">
        <v>54</v>
      </c>
      <c r="H54" s="21" t="s">
        <v>239</v>
      </c>
      <c r="I54" s="21"/>
      <c r="J54" s="60">
        <f>J55</f>
        <v>199.9</v>
      </c>
    </row>
    <row r="55" spans="1:10" ht="31.5" customHeight="1">
      <c r="A55" s="243" t="s">
        <v>105</v>
      </c>
      <c r="B55" s="244"/>
      <c r="C55" s="244"/>
      <c r="D55" s="244"/>
      <c r="E55" s="245"/>
      <c r="F55" s="21" t="s">
        <v>56</v>
      </c>
      <c r="G55" s="21" t="s">
        <v>54</v>
      </c>
      <c r="H55" s="21" t="s">
        <v>238</v>
      </c>
      <c r="I55" s="21"/>
      <c r="J55" s="59">
        <f>J56+J57</f>
        <v>199.9</v>
      </c>
    </row>
    <row r="56" spans="1:13" ht="31.5" customHeight="1">
      <c r="A56" s="207" t="s">
        <v>122</v>
      </c>
      <c r="B56" s="210"/>
      <c r="C56" s="210"/>
      <c r="D56" s="210"/>
      <c r="E56" s="211"/>
      <c r="F56" s="21" t="s">
        <v>56</v>
      </c>
      <c r="G56" s="21" t="s">
        <v>54</v>
      </c>
      <c r="H56" s="21" t="s">
        <v>238</v>
      </c>
      <c r="I56" s="21" t="s">
        <v>97</v>
      </c>
      <c r="J56" s="59">
        <v>194.3</v>
      </c>
      <c r="M56" s="23"/>
    </row>
    <row r="57" spans="1:10" ht="41.25" customHeight="1">
      <c r="A57" s="207" t="s">
        <v>121</v>
      </c>
      <c r="B57" s="210"/>
      <c r="C57" s="210"/>
      <c r="D57" s="210"/>
      <c r="E57" s="211"/>
      <c r="F57" s="21" t="s">
        <v>56</v>
      </c>
      <c r="G57" s="21" t="s">
        <v>54</v>
      </c>
      <c r="H57" s="21" t="s">
        <v>238</v>
      </c>
      <c r="I57" s="21" t="s">
        <v>98</v>
      </c>
      <c r="J57" s="60">
        <v>5.6</v>
      </c>
    </row>
    <row r="58" spans="1:10" ht="28.5" customHeight="1">
      <c r="A58" s="212" t="s">
        <v>63</v>
      </c>
      <c r="B58" s="213"/>
      <c r="C58" s="213"/>
      <c r="D58" s="213"/>
      <c r="E58" s="214"/>
      <c r="F58" s="21" t="s">
        <v>54</v>
      </c>
      <c r="G58" s="21"/>
      <c r="H58" s="21"/>
      <c r="I58" s="21"/>
      <c r="J58" s="59">
        <f>J59</f>
        <v>44</v>
      </c>
    </row>
    <row r="59" spans="1:10" ht="12.75" customHeight="1">
      <c r="A59" s="201" t="s">
        <v>65</v>
      </c>
      <c r="B59" s="201"/>
      <c r="C59" s="201"/>
      <c r="D59" s="201"/>
      <c r="E59" s="201"/>
      <c r="F59" s="21" t="s">
        <v>54</v>
      </c>
      <c r="G59" s="21" t="s">
        <v>66</v>
      </c>
      <c r="H59" s="34"/>
      <c r="I59" s="21"/>
      <c r="J59" s="59">
        <f>J60</f>
        <v>44</v>
      </c>
    </row>
    <row r="60" spans="1:10" ht="27" customHeight="1">
      <c r="A60" s="202" t="s">
        <v>193</v>
      </c>
      <c r="B60" s="203"/>
      <c r="C60" s="203"/>
      <c r="D60" s="203"/>
      <c r="E60" s="204"/>
      <c r="F60" s="21" t="s">
        <v>54</v>
      </c>
      <c r="G60" s="35" t="s">
        <v>66</v>
      </c>
      <c r="H60" s="36" t="s">
        <v>237</v>
      </c>
      <c r="I60" s="37"/>
      <c r="J60" s="59">
        <f>J61</f>
        <v>44</v>
      </c>
    </row>
    <row r="61" spans="1:10" ht="29.25" customHeight="1">
      <c r="A61" s="243" t="s">
        <v>170</v>
      </c>
      <c r="B61" s="244"/>
      <c r="C61" s="244"/>
      <c r="D61" s="244"/>
      <c r="E61" s="245"/>
      <c r="F61" s="21" t="s">
        <v>54</v>
      </c>
      <c r="G61" s="35" t="s">
        <v>66</v>
      </c>
      <c r="H61" s="36" t="s">
        <v>236</v>
      </c>
      <c r="I61" s="37"/>
      <c r="J61" s="59">
        <f>J62</f>
        <v>44</v>
      </c>
    </row>
    <row r="62" spans="1:10" ht="39.75" customHeight="1">
      <c r="A62" s="207" t="s">
        <v>121</v>
      </c>
      <c r="B62" s="210"/>
      <c r="C62" s="210"/>
      <c r="D62" s="210"/>
      <c r="E62" s="211"/>
      <c r="F62" s="21" t="s">
        <v>54</v>
      </c>
      <c r="G62" s="35" t="s">
        <v>66</v>
      </c>
      <c r="H62" s="36" t="s">
        <v>236</v>
      </c>
      <c r="I62" s="37" t="s">
        <v>98</v>
      </c>
      <c r="J62" s="59">
        <v>44</v>
      </c>
    </row>
    <row r="63" spans="1:10" ht="15" customHeight="1" hidden="1">
      <c r="A63" s="212" t="s">
        <v>67</v>
      </c>
      <c r="B63" s="213"/>
      <c r="C63" s="213"/>
      <c r="D63" s="213"/>
      <c r="E63" s="214"/>
      <c r="F63" s="21" t="s">
        <v>57</v>
      </c>
      <c r="G63" s="21"/>
      <c r="H63" s="39"/>
      <c r="I63" s="21"/>
      <c r="J63" s="59">
        <f>J64</f>
        <v>0</v>
      </c>
    </row>
    <row r="64" spans="1:10" ht="16.5" customHeight="1" hidden="1">
      <c r="A64" s="207" t="s">
        <v>68</v>
      </c>
      <c r="B64" s="210"/>
      <c r="C64" s="210"/>
      <c r="D64" s="210"/>
      <c r="E64" s="211"/>
      <c r="F64" s="21" t="s">
        <v>57</v>
      </c>
      <c r="G64" s="21" t="s">
        <v>64</v>
      </c>
      <c r="H64" s="34"/>
      <c r="I64" s="21"/>
      <c r="J64" s="59">
        <f>J65</f>
        <v>0</v>
      </c>
    </row>
    <row r="65" spans="1:10" ht="15.75" customHeight="1" hidden="1">
      <c r="A65" s="207" t="s">
        <v>139</v>
      </c>
      <c r="B65" s="210"/>
      <c r="C65" s="210"/>
      <c r="D65" s="210"/>
      <c r="E65" s="211"/>
      <c r="F65" s="21" t="s">
        <v>57</v>
      </c>
      <c r="G65" s="21" t="s">
        <v>64</v>
      </c>
      <c r="H65" s="38" t="s">
        <v>152</v>
      </c>
      <c r="I65" s="37"/>
      <c r="J65" s="59">
        <f>J66+J69</f>
        <v>0</v>
      </c>
    </row>
    <row r="66" spans="1:10" ht="47.25" customHeight="1" hidden="1">
      <c r="A66" s="221" t="s">
        <v>189</v>
      </c>
      <c r="B66" s="227"/>
      <c r="C66" s="227"/>
      <c r="D66" s="227"/>
      <c r="E66" s="228"/>
      <c r="F66" s="21" t="s">
        <v>57</v>
      </c>
      <c r="G66" s="21" t="s">
        <v>64</v>
      </c>
      <c r="H66" s="21" t="s">
        <v>195</v>
      </c>
      <c r="I66" s="37"/>
      <c r="J66" s="59">
        <f>J67</f>
        <v>0</v>
      </c>
    </row>
    <row r="67" spans="1:10" ht="66.75" customHeight="1" hidden="1">
      <c r="A67" s="207" t="s">
        <v>133</v>
      </c>
      <c r="B67" s="210"/>
      <c r="C67" s="210"/>
      <c r="D67" s="210"/>
      <c r="E67" s="211"/>
      <c r="F67" s="21" t="s">
        <v>57</v>
      </c>
      <c r="G67" s="21" t="s">
        <v>64</v>
      </c>
      <c r="H67" s="21" t="s">
        <v>195</v>
      </c>
      <c r="I67" s="37"/>
      <c r="J67" s="59">
        <f>J68</f>
        <v>0</v>
      </c>
    </row>
    <row r="68" spans="1:10" ht="16.5" customHeight="1" hidden="1">
      <c r="A68" s="207" t="s">
        <v>80</v>
      </c>
      <c r="B68" s="210"/>
      <c r="C68" s="210"/>
      <c r="D68" s="210"/>
      <c r="E68" s="211"/>
      <c r="F68" s="21" t="s">
        <v>57</v>
      </c>
      <c r="G68" s="21" t="s">
        <v>64</v>
      </c>
      <c r="H68" s="21" t="s">
        <v>195</v>
      </c>
      <c r="I68" s="37" t="s">
        <v>112</v>
      </c>
      <c r="J68" s="59">
        <v>0</v>
      </c>
    </row>
    <row r="69" spans="1:10" ht="39" customHeight="1" hidden="1">
      <c r="A69" s="207" t="s">
        <v>140</v>
      </c>
      <c r="B69" s="210"/>
      <c r="C69" s="210"/>
      <c r="D69" s="210"/>
      <c r="E69" s="211"/>
      <c r="F69" s="21" t="s">
        <v>57</v>
      </c>
      <c r="G69" s="35" t="s">
        <v>64</v>
      </c>
      <c r="H69" s="38" t="s">
        <v>153</v>
      </c>
      <c r="I69" s="37"/>
      <c r="J69" s="59">
        <f>J70</f>
        <v>0</v>
      </c>
    </row>
    <row r="70" spans="1:10" ht="39" customHeight="1" hidden="1">
      <c r="A70" s="207" t="s">
        <v>121</v>
      </c>
      <c r="B70" s="210"/>
      <c r="C70" s="210"/>
      <c r="D70" s="210"/>
      <c r="E70" s="211"/>
      <c r="F70" s="21" t="s">
        <v>57</v>
      </c>
      <c r="G70" s="35" t="s">
        <v>64</v>
      </c>
      <c r="H70" s="38" t="s">
        <v>153</v>
      </c>
      <c r="I70" s="37" t="s">
        <v>98</v>
      </c>
      <c r="J70" s="59">
        <v>0</v>
      </c>
    </row>
    <row r="71" spans="1:10" ht="17.25" customHeight="1">
      <c r="A71" s="212" t="s">
        <v>69</v>
      </c>
      <c r="B71" s="213"/>
      <c r="C71" s="213"/>
      <c r="D71" s="213"/>
      <c r="E71" s="214"/>
      <c r="F71" s="21" t="s">
        <v>70</v>
      </c>
      <c r="G71" s="21"/>
      <c r="H71" s="39"/>
      <c r="I71" s="21"/>
      <c r="J71" s="59">
        <f>J76+J72</f>
        <v>1368.8</v>
      </c>
    </row>
    <row r="72" spans="1:10" ht="17.25" customHeight="1">
      <c r="A72" s="212" t="s">
        <v>268</v>
      </c>
      <c r="B72" s="213"/>
      <c r="C72" s="213"/>
      <c r="D72" s="213"/>
      <c r="E72" s="214"/>
      <c r="F72" s="21" t="s">
        <v>70</v>
      </c>
      <c r="G72" s="21" t="s">
        <v>56</v>
      </c>
      <c r="H72" s="21"/>
      <c r="I72" s="21"/>
      <c r="J72" s="59">
        <f>J75</f>
        <v>173.5</v>
      </c>
    </row>
    <row r="73" spans="1:10" ht="17.25" customHeight="1">
      <c r="A73" s="212" t="s">
        <v>328</v>
      </c>
      <c r="B73" s="213"/>
      <c r="C73" s="213"/>
      <c r="D73" s="213"/>
      <c r="E73" s="214"/>
      <c r="F73" s="21" t="s">
        <v>70</v>
      </c>
      <c r="G73" s="21" t="s">
        <v>56</v>
      </c>
      <c r="H73" s="21" t="s">
        <v>327</v>
      </c>
      <c r="I73" s="21"/>
      <c r="J73" s="59">
        <f>J74</f>
        <v>173.5</v>
      </c>
    </row>
    <row r="74" spans="1:10" ht="31.5" customHeight="1">
      <c r="A74" s="207" t="s">
        <v>329</v>
      </c>
      <c r="B74" s="210"/>
      <c r="C74" s="210"/>
      <c r="D74" s="210"/>
      <c r="E74" s="211"/>
      <c r="F74" s="21" t="s">
        <v>70</v>
      </c>
      <c r="G74" s="21" t="s">
        <v>56</v>
      </c>
      <c r="H74" s="21" t="s">
        <v>270</v>
      </c>
      <c r="I74" s="21"/>
      <c r="J74" s="59">
        <f>J75</f>
        <v>173.5</v>
      </c>
    </row>
    <row r="75" spans="1:10" ht="49.5" customHeight="1">
      <c r="A75" s="207" t="s">
        <v>121</v>
      </c>
      <c r="B75" s="210"/>
      <c r="C75" s="210"/>
      <c r="D75" s="210"/>
      <c r="E75" s="211"/>
      <c r="F75" s="21" t="s">
        <v>70</v>
      </c>
      <c r="G75" s="21" t="s">
        <v>56</v>
      </c>
      <c r="H75" s="100" t="s">
        <v>270</v>
      </c>
      <c r="I75" s="21" t="s">
        <v>269</v>
      </c>
      <c r="J75" s="59">
        <v>173.5</v>
      </c>
    </row>
    <row r="76" spans="1:10" ht="17.25" customHeight="1">
      <c r="A76" s="226" t="s">
        <v>71</v>
      </c>
      <c r="B76" s="226"/>
      <c r="C76" s="226"/>
      <c r="D76" s="226"/>
      <c r="E76" s="226"/>
      <c r="F76" s="21" t="s">
        <v>70</v>
      </c>
      <c r="G76" s="21" t="s">
        <v>54</v>
      </c>
      <c r="H76" s="34"/>
      <c r="I76" s="21"/>
      <c r="J76" s="59">
        <f>J78+J85</f>
        <v>1195.3</v>
      </c>
    </row>
    <row r="77" spans="1:10" ht="29.25" customHeight="1">
      <c r="A77" s="226" t="s">
        <v>192</v>
      </c>
      <c r="B77" s="226"/>
      <c r="C77" s="226"/>
      <c r="D77" s="226"/>
      <c r="E77" s="226"/>
      <c r="F77" s="21" t="s">
        <v>70</v>
      </c>
      <c r="G77" s="35" t="s">
        <v>54</v>
      </c>
      <c r="H77" s="34" t="s">
        <v>235</v>
      </c>
      <c r="I77" s="37"/>
      <c r="J77" s="59">
        <f>J78</f>
        <v>1195.3</v>
      </c>
    </row>
    <row r="78" spans="1:10" ht="16.5" customHeight="1">
      <c r="A78" s="207" t="s">
        <v>141</v>
      </c>
      <c r="B78" s="210"/>
      <c r="C78" s="210"/>
      <c r="D78" s="210"/>
      <c r="E78" s="211"/>
      <c r="F78" s="21" t="s">
        <v>70</v>
      </c>
      <c r="G78" s="35" t="s">
        <v>54</v>
      </c>
      <c r="H78" s="34" t="s">
        <v>234</v>
      </c>
      <c r="I78" s="37"/>
      <c r="J78" s="59">
        <f>J79+J81+J83</f>
        <v>1195.3</v>
      </c>
    </row>
    <row r="79" spans="1:10" ht="19.5" customHeight="1">
      <c r="A79" s="202" t="s">
        <v>106</v>
      </c>
      <c r="B79" s="203"/>
      <c r="C79" s="203"/>
      <c r="D79" s="203"/>
      <c r="E79" s="204"/>
      <c r="F79" s="21" t="s">
        <v>70</v>
      </c>
      <c r="G79" s="35" t="s">
        <v>54</v>
      </c>
      <c r="H79" s="40" t="s">
        <v>233</v>
      </c>
      <c r="I79" s="37"/>
      <c r="J79" s="59">
        <f>J80</f>
        <v>688.9</v>
      </c>
    </row>
    <row r="80" spans="1:10" ht="43.5" customHeight="1">
      <c r="A80" s="207" t="s">
        <v>121</v>
      </c>
      <c r="B80" s="210"/>
      <c r="C80" s="210"/>
      <c r="D80" s="210"/>
      <c r="E80" s="211"/>
      <c r="F80" s="21" t="s">
        <v>70</v>
      </c>
      <c r="G80" s="35" t="s">
        <v>54</v>
      </c>
      <c r="H80" s="40" t="s">
        <v>233</v>
      </c>
      <c r="I80" s="37" t="s">
        <v>98</v>
      </c>
      <c r="J80" s="59">
        <f>862.4-173.5</f>
        <v>688.9</v>
      </c>
    </row>
    <row r="81" spans="1:10" ht="19.5" customHeight="1">
      <c r="A81" s="202" t="s">
        <v>107</v>
      </c>
      <c r="B81" s="203"/>
      <c r="C81" s="203"/>
      <c r="D81" s="203"/>
      <c r="E81" s="204"/>
      <c r="F81" s="21" t="s">
        <v>70</v>
      </c>
      <c r="G81" s="35" t="s">
        <v>54</v>
      </c>
      <c r="H81" s="40" t="s">
        <v>231</v>
      </c>
      <c r="I81" s="37"/>
      <c r="J81" s="59">
        <f>J82</f>
        <v>200</v>
      </c>
    </row>
    <row r="82" spans="1:10" ht="26.25" customHeight="1">
      <c r="A82" s="207" t="s">
        <v>121</v>
      </c>
      <c r="B82" s="210"/>
      <c r="C82" s="210"/>
      <c r="D82" s="210"/>
      <c r="E82" s="211"/>
      <c r="F82" s="26" t="s">
        <v>70</v>
      </c>
      <c r="G82" s="35" t="s">
        <v>54</v>
      </c>
      <c r="H82" s="40" t="s">
        <v>231</v>
      </c>
      <c r="I82" s="37" t="s">
        <v>98</v>
      </c>
      <c r="J82" s="59">
        <v>200</v>
      </c>
    </row>
    <row r="83" spans="1:10" ht="31.5" customHeight="1">
      <c r="A83" s="202" t="s">
        <v>108</v>
      </c>
      <c r="B83" s="203"/>
      <c r="C83" s="203"/>
      <c r="D83" s="203"/>
      <c r="E83" s="204"/>
      <c r="F83" s="21" t="s">
        <v>70</v>
      </c>
      <c r="G83" s="35" t="s">
        <v>54</v>
      </c>
      <c r="H83" s="40" t="s">
        <v>232</v>
      </c>
      <c r="I83" s="37"/>
      <c r="J83" s="59">
        <f>J84</f>
        <v>306.4</v>
      </c>
    </row>
    <row r="84" spans="1:10" ht="40.5" customHeight="1">
      <c r="A84" s="207" t="s">
        <v>121</v>
      </c>
      <c r="B84" s="210"/>
      <c r="C84" s="210"/>
      <c r="D84" s="210"/>
      <c r="E84" s="211"/>
      <c r="F84" s="21" t="s">
        <v>70</v>
      </c>
      <c r="G84" s="35" t="s">
        <v>54</v>
      </c>
      <c r="H84" s="40" t="s">
        <v>232</v>
      </c>
      <c r="I84" s="37" t="s">
        <v>98</v>
      </c>
      <c r="J84" s="59">
        <v>306.4</v>
      </c>
    </row>
    <row r="85" spans="1:10" ht="40.5" customHeight="1" hidden="1">
      <c r="A85" s="221" t="s">
        <v>187</v>
      </c>
      <c r="B85" s="227"/>
      <c r="C85" s="227"/>
      <c r="D85" s="227"/>
      <c r="E85" s="228"/>
      <c r="F85" s="21" t="s">
        <v>70</v>
      </c>
      <c r="G85" s="21" t="s">
        <v>54</v>
      </c>
      <c r="H85" s="21" t="s">
        <v>191</v>
      </c>
      <c r="I85" s="21"/>
      <c r="J85" s="59">
        <f>J86</f>
        <v>0</v>
      </c>
    </row>
    <row r="86" spans="1:10" ht="46.5" customHeight="1" hidden="1">
      <c r="A86" s="207" t="s">
        <v>121</v>
      </c>
      <c r="B86" s="210"/>
      <c r="C86" s="210"/>
      <c r="D86" s="210"/>
      <c r="E86" s="211"/>
      <c r="F86" s="21" t="s">
        <v>70</v>
      </c>
      <c r="G86" s="21" t="s">
        <v>54</v>
      </c>
      <c r="H86" s="21" t="s">
        <v>191</v>
      </c>
      <c r="I86" s="21" t="s">
        <v>98</v>
      </c>
      <c r="J86" s="59"/>
    </row>
    <row r="87" spans="1:10" ht="15.75" customHeight="1">
      <c r="A87" s="212" t="s">
        <v>119</v>
      </c>
      <c r="B87" s="213"/>
      <c r="C87" s="213"/>
      <c r="D87" s="213"/>
      <c r="E87" s="214"/>
      <c r="F87" s="21" t="s">
        <v>87</v>
      </c>
      <c r="G87" s="21"/>
      <c r="H87" s="39"/>
      <c r="I87" s="21"/>
      <c r="J87" s="59">
        <f>ROUND(J88,1)</f>
        <v>1349.4</v>
      </c>
    </row>
    <row r="88" spans="1:10" ht="14.25" customHeight="1">
      <c r="A88" s="207" t="s">
        <v>120</v>
      </c>
      <c r="B88" s="210"/>
      <c r="C88" s="210"/>
      <c r="D88" s="210"/>
      <c r="E88" s="211"/>
      <c r="F88" s="21" t="s">
        <v>87</v>
      </c>
      <c r="G88" s="21" t="s">
        <v>52</v>
      </c>
      <c r="H88" s="33"/>
      <c r="I88" s="21"/>
      <c r="J88" s="59">
        <f>J89</f>
        <v>1349.4</v>
      </c>
    </row>
    <row r="89" spans="1:10" ht="14.25" customHeight="1">
      <c r="A89" s="207" t="s">
        <v>134</v>
      </c>
      <c r="B89" s="210"/>
      <c r="C89" s="210"/>
      <c r="D89" s="210"/>
      <c r="E89" s="211"/>
      <c r="F89" s="21" t="s">
        <v>87</v>
      </c>
      <c r="G89" s="21" t="s">
        <v>52</v>
      </c>
      <c r="H89" s="21" t="s">
        <v>228</v>
      </c>
      <c r="I89" s="21"/>
      <c r="J89" s="59">
        <f>J90</f>
        <v>1349.4</v>
      </c>
    </row>
    <row r="90" spans="1:10" ht="38.25" customHeight="1">
      <c r="A90" s="221" t="s">
        <v>189</v>
      </c>
      <c r="B90" s="227"/>
      <c r="C90" s="227"/>
      <c r="D90" s="227"/>
      <c r="E90" s="228"/>
      <c r="F90" s="21" t="s">
        <v>87</v>
      </c>
      <c r="G90" s="21" t="s">
        <v>52</v>
      </c>
      <c r="H90" s="21" t="s">
        <v>229</v>
      </c>
      <c r="I90" s="21"/>
      <c r="J90" s="59">
        <f>J91</f>
        <v>1349.4</v>
      </c>
    </row>
    <row r="91" spans="1:10" ht="38.25" customHeight="1">
      <c r="A91" s="207" t="s">
        <v>143</v>
      </c>
      <c r="B91" s="210"/>
      <c r="C91" s="210"/>
      <c r="D91" s="210"/>
      <c r="E91" s="211"/>
      <c r="F91" s="21" t="s">
        <v>87</v>
      </c>
      <c r="G91" s="21" t="s">
        <v>52</v>
      </c>
      <c r="H91" s="21" t="s">
        <v>230</v>
      </c>
      <c r="I91" s="21"/>
      <c r="J91" s="59">
        <f>J92</f>
        <v>1349.4</v>
      </c>
    </row>
    <row r="92" spans="1:10" ht="16.5" customHeight="1">
      <c r="A92" s="207" t="s">
        <v>80</v>
      </c>
      <c r="B92" s="210"/>
      <c r="C92" s="210"/>
      <c r="D92" s="210"/>
      <c r="E92" s="211"/>
      <c r="F92" s="21" t="s">
        <v>87</v>
      </c>
      <c r="G92" s="21" t="s">
        <v>52</v>
      </c>
      <c r="H92" s="21" t="s">
        <v>230</v>
      </c>
      <c r="I92" s="21" t="s">
        <v>112</v>
      </c>
      <c r="J92" s="59">
        <v>1349.4</v>
      </c>
    </row>
    <row r="93" spans="1:10" ht="12.75" customHeight="1" hidden="1">
      <c r="A93" s="207" t="s">
        <v>144</v>
      </c>
      <c r="B93" s="210"/>
      <c r="C93" s="210"/>
      <c r="D93" s="210"/>
      <c r="E93" s="211"/>
      <c r="F93" s="21" t="s">
        <v>87</v>
      </c>
      <c r="G93" s="21" t="s">
        <v>52</v>
      </c>
      <c r="H93" s="21" t="s">
        <v>156</v>
      </c>
      <c r="I93" s="21"/>
      <c r="J93" s="59" t="e">
        <f>#REF!</f>
        <v>#REF!</v>
      </c>
    </row>
    <row r="94" spans="1:10" ht="20.25" customHeight="1">
      <c r="A94" s="212" t="s">
        <v>74</v>
      </c>
      <c r="B94" s="213"/>
      <c r="C94" s="213"/>
      <c r="D94" s="213"/>
      <c r="E94" s="214"/>
      <c r="F94" s="21" t="s">
        <v>66</v>
      </c>
      <c r="G94" s="21"/>
      <c r="H94" s="21"/>
      <c r="I94" s="21"/>
      <c r="J94" s="59">
        <f>J95+J99</f>
        <v>80</v>
      </c>
    </row>
    <row r="95" spans="1:10" ht="0.75" customHeight="1" hidden="1">
      <c r="A95" s="207" t="s">
        <v>75</v>
      </c>
      <c r="B95" s="210"/>
      <c r="C95" s="210"/>
      <c r="D95" s="210"/>
      <c r="E95" s="211"/>
      <c r="F95" s="21" t="s">
        <v>66</v>
      </c>
      <c r="G95" s="21" t="s">
        <v>52</v>
      </c>
      <c r="H95" s="21"/>
      <c r="I95" s="21"/>
      <c r="J95" s="59">
        <f>J96</f>
        <v>0</v>
      </c>
    </row>
    <row r="96" spans="1:10" ht="15" customHeight="1" hidden="1">
      <c r="A96" s="207" t="s">
        <v>109</v>
      </c>
      <c r="B96" s="210"/>
      <c r="C96" s="210"/>
      <c r="D96" s="210"/>
      <c r="E96" s="211"/>
      <c r="F96" s="21" t="s">
        <v>66</v>
      </c>
      <c r="G96" s="21" t="s">
        <v>52</v>
      </c>
      <c r="H96" s="21" t="s">
        <v>227</v>
      </c>
      <c r="I96" s="21"/>
      <c r="J96" s="59">
        <f>J98</f>
        <v>0</v>
      </c>
    </row>
    <row r="97" spans="1:10" ht="17.25" customHeight="1" hidden="1">
      <c r="A97" s="240" t="s">
        <v>145</v>
      </c>
      <c r="B97" s="241"/>
      <c r="C97" s="241"/>
      <c r="D97" s="241"/>
      <c r="E97" s="242"/>
      <c r="F97" s="34" t="s">
        <v>66</v>
      </c>
      <c r="G97" s="34" t="s">
        <v>52</v>
      </c>
      <c r="H97" s="21" t="s">
        <v>226</v>
      </c>
      <c r="I97" s="34"/>
      <c r="J97" s="61">
        <f>J98</f>
        <v>0</v>
      </c>
    </row>
    <row r="98" spans="1:10" ht="18" customHeight="1" hidden="1">
      <c r="A98" s="240" t="s">
        <v>224</v>
      </c>
      <c r="B98" s="241"/>
      <c r="C98" s="241"/>
      <c r="D98" s="241"/>
      <c r="E98" s="242"/>
      <c r="F98" s="34" t="s">
        <v>66</v>
      </c>
      <c r="G98" s="34" t="s">
        <v>52</v>
      </c>
      <c r="H98" s="21" t="s">
        <v>225</v>
      </c>
      <c r="I98" s="34" t="s">
        <v>223</v>
      </c>
      <c r="J98" s="61">
        <v>0</v>
      </c>
    </row>
    <row r="99" spans="1:10" ht="19.5" customHeight="1">
      <c r="A99" s="207" t="s">
        <v>179</v>
      </c>
      <c r="B99" s="208"/>
      <c r="C99" s="208"/>
      <c r="D99" s="208"/>
      <c r="E99" s="209"/>
      <c r="F99" s="34" t="s">
        <v>66</v>
      </c>
      <c r="G99" s="34" t="s">
        <v>54</v>
      </c>
      <c r="H99" s="21"/>
      <c r="I99" s="34"/>
      <c r="J99" s="61">
        <f>J100</f>
        <v>80</v>
      </c>
    </row>
    <row r="100" spans="1:10" ht="32.25" customHeight="1">
      <c r="A100" s="207" t="s">
        <v>178</v>
      </c>
      <c r="B100" s="208"/>
      <c r="C100" s="208"/>
      <c r="D100" s="208"/>
      <c r="E100" s="209"/>
      <c r="F100" s="34" t="s">
        <v>66</v>
      </c>
      <c r="G100" s="34" t="s">
        <v>54</v>
      </c>
      <c r="H100" s="21" t="s">
        <v>222</v>
      </c>
      <c r="I100" s="34"/>
      <c r="J100" s="61">
        <f>J101</f>
        <v>80</v>
      </c>
    </row>
    <row r="101" spans="1:10" ht="74.25" customHeight="1">
      <c r="A101" s="207" t="s">
        <v>180</v>
      </c>
      <c r="B101" s="208"/>
      <c r="C101" s="208"/>
      <c r="D101" s="208"/>
      <c r="E101" s="209"/>
      <c r="F101" s="34" t="s">
        <v>66</v>
      </c>
      <c r="G101" s="34" t="s">
        <v>54</v>
      </c>
      <c r="H101" s="21" t="s">
        <v>220</v>
      </c>
      <c r="I101" s="34"/>
      <c r="J101" s="61">
        <f>J102</f>
        <v>80</v>
      </c>
    </row>
    <row r="102" spans="1:10" ht="30" customHeight="1">
      <c r="A102" s="207" t="s">
        <v>221</v>
      </c>
      <c r="B102" s="208"/>
      <c r="C102" s="208"/>
      <c r="D102" s="208"/>
      <c r="E102" s="209"/>
      <c r="F102" s="34" t="s">
        <v>66</v>
      </c>
      <c r="G102" s="34" t="s">
        <v>54</v>
      </c>
      <c r="H102" s="21" t="s">
        <v>220</v>
      </c>
      <c r="I102" s="34" t="s">
        <v>326</v>
      </c>
      <c r="J102" s="61">
        <v>80</v>
      </c>
    </row>
    <row r="103" spans="1:10" ht="17.25" customHeight="1">
      <c r="A103" s="212" t="s">
        <v>72</v>
      </c>
      <c r="B103" s="210"/>
      <c r="C103" s="210"/>
      <c r="D103" s="210"/>
      <c r="E103" s="211"/>
      <c r="F103" s="21" t="s">
        <v>59</v>
      </c>
      <c r="G103" s="21"/>
      <c r="H103" s="21"/>
      <c r="I103" s="21"/>
      <c r="J103" s="59">
        <f>J106+J111</f>
        <v>2398.5</v>
      </c>
    </row>
    <row r="104" spans="1:10" ht="12.75" customHeight="1" hidden="1">
      <c r="A104" s="201" t="s">
        <v>73</v>
      </c>
      <c r="B104" s="201"/>
      <c r="C104" s="201"/>
      <c r="D104" s="201"/>
      <c r="E104" s="201"/>
      <c r="F104" s="21" t="s">
        <v>59</v>
      </c>
      <c r="G104" s="21" t="s">
        <v>52</v>
      </c>
      <c r="H104" s="21"/>
      <c r="I104" s="21"/>
      <c r="J104" s="59" t="e">
        <f>J107+J105</f>
        <v>#REF!</v>
      </c>
    </row>
    <row r="105" spans="1:10" ht="12.75" customHeight="1" hidden="1">
      <c r="A105" s="207" t="s">
        <v>147</v>
      </c>
      <c r="B105" s="210"/>
      <c r="C105" s="210"/>
      <c r="D105" s="210"/>
      <c r="E105" s="211"/>
      <c r="F105" s="21" t="s">
        <v>59</v>
      </c>
      <c r="G105" s="21" t="s">
        <v>52</v>
      </c>
      <c r="H105" s="21" t="s">
        <v>151</v>
      </c>
      <c r="I105" s="21"/>
      <c r="J105" s="59" t="e">
        <f>#REF!</f>
        <v>#REF!</v>
      </c>
    </row>
    <row r="106" spans="1:10" ht="26.25" customHeight="1">
      <c r="A106" s="202" t="s">
        <v>144</v>
      </c>
      <c r="B106" s="203"/>
      <c r="C106" s="203"/>
      <c r="D106" s="203"/>
      <c r="E106" s="204"/>
      <c r="F106" s="21" t="s">
        <v>59</v>
      </c>
      <c r="G106" s="21" t="s">
        <v>52</v>
      </c>
      <c r="H106" s="21" t="s">
        <v>218</v>
      </c>
      <c r="I106" s="21"/>
      <c r="J106" s="59">
        <f>J107</f>
        <v>2398.5</v>
      </c>
    </row>
    <row r="107" spans="1:10" ht="27" customHeight="1">
      <c r="A107" s="202" t="s">
        <v>110</v>
      </c>
      <c r="B107" s="203"/>
      <c r="C107" s="203"/>
      <c r="D107" s="203"/>
      <c r="E107" s="204"/>
      <c r="F107" s="21" t="s">
        <v>59</v>
      </c>
      <c r="G107" s="21" t="s">
        <v>52</v>
      </c>
      <c r="H107" s="21" t="s">
        <v>217</v>
      </c>
      <c r="I107" s="21"/>
      <c r="J107" s="59">
        <f>J108+J109+J110</f>
        <v>2398.5</v>
      </c>
    </row>
    <row r="108" spans="1:10" ht="18.75" customHeight="1">
      <c r="A108" s="207" t="s">
        <v>123</v>
      </c>
      <c r="B108" s="210"/>
      <c r="C108" s="210"/>
      <c r="D108" s="210"/>
      <c r="E108" s="211"/>
      <c r="F108" s="21" t="s">
        <v>59</v>
      </c>
      <c r="G108" s="21" t="s">
        <v>52</v>
      </c>
      <c r="H108" s="21" t="s">
        <v>217</v>
      </c>
      <c r="I108" s="21" t="s">
        <v>111</v>
      </c>
      <c r="J108" s="51">
        <f>1338.6+120+7.5</f>
        <v>1466.1</v>
      </c>
    </row>
    <row r="109" spans="1:10" ht="38.25" customHeight="1">
      <c r="A109" s="207" t="s">
        <v>121</v>
      </c>
      <c r="B109" s="210"/>
      <c r="C109" s="210"/>
      <c r="D109" s="210"/>
      <c r="E109" s="211"/>
      <c r="F109" s="21" t="s">
        <v>59</v>
      </c>
      <c r="G109" s="21" t="s">
        <v>52</v>
      </c>
      <c r="H109" s="21" t="s">
        <v>219</v>
      </c>
      <c r="I109" s="21" t="s">
        <v>98</v>
      </c>
      <c r="J109" s="51">
        <f>627.4+300</f>
        <v>927.4</v>
      </c>
    </row>
    <row r="110" spans="1:10" ht="17.25" customHeight="1">
      <c r="A110" s="207" t="s">
        <v>99</v>
      </c>
      <c r="B110" s="210"/>
      <c r="C110" s="210"/>
      <c r="D110" s="210"/>
      <c r="E110" s="211"/>
      <c r="F110" s="21" t="s">
        <v>59</v>
      </c>
      <c r="G110" s="21" t="s">
        <v>52</v>
      </c>
      <c r="H110" s="21" t="s">
        <v>217</v>
      </c>
      <c r="I110" s="21" t="s">
        <v>100</v>
      </c>
      <c r="J110" s="51">
        <v>5</v>
      </c>
    </row>
    <row r="111" spans="1:10" ht="0.75" customHeight="1" hidden="1">
      <c r="A111" s="221"/>
      <c r="B111" s="227"/>
      <c r="C111" s="227"/>
      <c r="D111" s="227"/>
      <c r="E111" s="228"/>
      <c r="F111" s="21"/>
      <c r="G111" s="21"/>
      <c r="H111" s="21"/>
      <c r="I111" s="21"/>
      <c r="J111" s="51"/>
    </row>
    <row r="112" spans="1:10" ht="17.25" customHeight="1" hidden="1">
      <c r="A112" s="207"/>
      <c r="B112" s="210"/>
      <c r="C112" s="210"/>
      <c r="D112" s="210"/>
      <c r="E112" s="211"/>
      <c r="F112" s="21"/>
      <c r="G112" s="21"/>
      <c r="H112" s="21"/>
      <c r="I112" s="21"/>
      <c r="J112" s="51"/>
    </row>
    <row r="113" spans="1:10" ht="12.75" customHeight="1">
      <c r="A113" s="201" t="s">
        <v>76</v>
      </c>
      <c r="B113" s="201"/>
      <c r="C113" s="201"/>
      <c r="D113" s="201"/>
      <c r="E113" s="201"/>
      <c r="F113" s="19"/>
      <c r="G113" s="19"/>
      <c r="H113" s="19"/>
      <c r="I113" s="19"/>
      <c r="J113" s="50">
        <f>J12+J52+J58+J63+J71+J87+J94+J103</f>
        <v>9936.099999999999</v>
      </c>
    </row>
  </sheetData>
  <sheetProtection/>
  <mergeCells count="105">
    <mergeCell ref="A10:E10"/>
    <mergeCell ref="A11:E11"/>
    <mergeCell ref="A12:E12"/>
    <mergeCell ref="A17:E17"/>
    <mergeCell ref="A32:E32"/>
    <mergeCell ref="A18:E18"/>
    <mergeCell ref="A21:E21"/>
    <mergeCell ref="A22:E22"/>
    <mergeCell ref="A13:E13"/>
    <mergeCell ref="A14:E14"/>
    <mergeCell ref="A112:E112"/>
    <mergeCell ref="A90:E90"/>
    <mergeCell ref="A91:E91"/>
    <mergeCell ref="A94:E94"/>
    <mergeCell ref="A95:E95"/>
    <mergeCell ref="A92:E92"/>
    <mergeCell ref="A107:E107"/>
    <mergeCell ref="A110:E110"/>
    <mergeCell ref="A111:E111"/>
    <mergeCell ref="A46:E46"/>
    <mergeCell ref="A33:E33"/>
    <mergeCell ref="A34:E34"/>
    <mergeCell ref="A101:E101"/>
    <mergeCell ref="A108:E108"/>
    <mergeCell ref="A109:E109"/>
    <mergeCell ref="A104:E104"/>
    <mergeCell ref="A93:E93"/>
    <mergeCell ref="A103:E103"/>
    <mergeCell ref="A43:E43"/>
    <mergeCell ref="A15:E15"/>
    <mergeCell ref="A16:E16"/>
    <mergeCell ref="A45:E45"/>
    <mergeCell ref="A42:E42"/>
    <mergeCell ref="A37:E37"/>
    <mergeCell ref="A19:E19"/>
    <mergeCell ref="A44:E44"/>
    <mergeCell ref="A30:E30"/>
    <mergeCell ref="A38:E38"/>
    <mergeCell ref="A26:E26"/>
    <mergeCell ref="A27:E27"/>
    <mergeCell ref="A20:E20"/>
    <mergeCell ref="A31:E31"/>
    <mergeCell ref="A39:E39"/>
    <mergeCell ref="A29:E29"/>
    <mergeCell ref="A40:E40"/>
    <mergeCell ref="A41:E41"/>
    <mergeCell ref="A65:E65"/>
    <mergeCell ref="A60:E60"/>
    <mergeCell ref="A23:E23"/>
    <mergeCell ref="A24:E24"/>
    <mergeCell ref="A25:E25"/>
    <mergeCell ref="A28:E28"/>
    <mergeCell ref="A35:E35"/>
    <mergeCell ref="A36:E36"/>
    <mergeCell ref="A48:E48"/>
    <mergeCell ref="A47:E47"/>
    <mergeCell ref="A58:E58"/>
    <mergeCell ref="A52:E52"/>
    <mergeCell ref="A50:E50"/>
    <mergeCell ref="A51:E51"/>
    <mergeCell ref="A56:E56"/>
    <mergeCell ref="A55:E55"/>
    <mergeCell ref="A57:E57"/>
    <mergeCell ref="A53:E53"/>
    <mergeCell ref="A54:E54"/>
    <mergeCell ref="A49:E49"/>
    <mergeCell ref="A70:E70"/>
    <mergeCell ref="A59:E59"/>
    <mergeCell ref="A80:E80"/>
    <mergeCell ref="A81:E81"/>
    <mergeCell ref="A61:E61"/>
    <mergeCell ref="A63:E63"/>
    <mergeCell ref="A62:E62"/>
    <mergeCell ref="A64:E64"/>
    <mergeCell ref="A66:E66"/>
    <mergeCell ref="A87:E87"/>
    <mergeCell ref="A72:E72"/>
    <mergeCell ref="A74:E74"/>
    <mergeCell ref="A75:E75"/>
    <mergeCell ref="A68:E68"/>
    <mergeCell ref="A79:E79"/>
    <mergeCell ref="A84:E84"/>
    <mergeCell ref="A77:E77"/>
    <mergeCell ref="A71:E71"/>
    <mergeCell ref="A73:E73"/>
    <mergeCell ref="A67:E67"/>
    <mergeCell ref="A69:E69"/>
    <mergeCell ref="A88:E88"/>
    <mergeCell ref="A105:E105"/>
    <mergeCell ref="A99:E99"/>
    <mergeCell ref="A76:E76"/>
    <mergeCell ref="A78:E78"/>
    <mergeCell ref="A85:E85"/>
    <mergeCell ref="A86:E86"/>
    <mergeCell ref="A89:E89"/>
    <mergeCell ref="A113:E113"/>
    <mergeCell ref="A102:E102"/>
    <mergeCell ref="A100:E100"/>
    <mergeCell ref="A82:E82"/>
    <mergeCell ref="A83:E83"/>
    <mergeCell ref="A8:J8"/>
    <mergeCell ref="A96:E96"/>
    <mergeCell ref="A97:E97"/>
    <mergeCell ref="A98:E98"/>
    <mergeCell ref="A106:E106"/>
  </mergeCells>
  <printOptions/>
  <pageMargins left="1.1811023622047245" right="0.2755905511811024" top="0.7874015748031497" bottom="0.7874015748031497" header="0.5118110236220472" footer="0.5118110236220472"/>
  <pageSetup fitToHeight="3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08"/>
  <sheetViews>
    <sheetView zoomScalePageLayoutView="0" workbookViewId="0" topLeftCell="A4">
      <selection activeCell="G13" sqref="G13"/>
    </sheetView>
  </sheetViews>
  <sheetFormatPr defaultColWidth="9.140625" defaultRowHeight="12.75"/>
  <cols>
    <col min="1" max="1" width="6.7109375" style="1" customWidth="1"/>
    <col min="2" max="2" width="5.57421875" style="1" customWidth="1"/>
    <col min="3" max="4" width="4.57421875" style="1" customWidth="1"/>
    <col min="5" max="5" width="24.57421875" style="1" customWidth="1"/>
    <col min="6" max="6" width="9.00390625" style="1" customWidth="1"/>
    <col min="7" max="7" width="10.8515625" style="1" customWidth="1"/>
    <col min="8" max="8" width="9.00390625" style="1" customWidth="1"/>
    <col min="9" max="9" width="14.7109375" style="1" customWidth="1"/>
    <col min="10" max="10" width="9.421875" style="1" customWidth="1"/>
    <col min="11" max="11" width="11.8515625" style="1" customWidth="1"/>
    <col min="12" max="16384" width="9.140625" style="1" customWidth="1"/>
  </cols>
  <sheetData>
    <row r="1" spans="8:11" ht="12.75">
      <c r="H1" s="2"/>
      <c r="J1" s="2"/>
      <c r="K1" s="49" t="s">
        <v>177</v>
      </c>
    </row>
    <row r="2" spans="8:11" ht="12.75">
      <c r="H2" s="2"/>
      <c r="J2" s="2"/>
      <c r="K2" s="49" t="s">
        <v>1</v>
      </c>
    </row>
    <row r="3" spans="8:11" ht="12.75">
      <c r="H3" s="2"/>
      <c r="J3" s="2"/>
      <c r="K3" s="49" t="s">
        <v>2</v>
      </c>
    </row>
    <row r="4" spans="8:11" ht="12.75">
      <c r="H4" s="2"/>
      <c r="J4" s="2"/>
      <c r="K4" s="49" t="s">
        <v>303</v>
      </c>
    </row>
    <row r="5" spans="8:11" ht="12.75">
      <c r="H5" s="2"/>
      <c r="J5" s="2"/>
      <c r="K5" s="49" t="s">
        <v>199</v>
      </c>
    </row>
    <row r="6" ht="12.75">
      <c r="K6" s="49" t="s">
        <v>333</v>
      </c>
    </row>
    <row r="8" spans="1:12" ht="66" customHeight="1">
      <c r="A8" s="254" t="s">
        <v>291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102"/>
    </row>
    <row r="9" ht="12.75">
      <c r="K9" s="49" t="s">
        <v>78</v>
      </c>
    </row>
    <row r="10" spans="1:11" ht="22.5">
      <c r="A10" s="125" t="s">
        <v>47</v>
      </c>
      <c r="B10" s="125"/>
      <c r="C10" s="125"/>
      <c r="D10" s="125"/>
      <c r="E10" s="125"/>
      <c r="F10" s="80" t="s">
        <v>168</v>
      </c>
      <c r="G10" s="80" t="s">
        <v>49</v>
      </c>
      <c r="H10" s="81" t="s">
        <v>50</v>
      </c>
      <c r="I10" s="81" t="s">
        <v>93</v>
      </c>
      <c r="J10" s="81" t="s">
        <v>91</v>
      </c>
      <c r="K10" s="81" t="s">
        <v>79</v>
      </c>
    </row>
    <row r="11" spans="1:11" ht="12.75">
      <c r="A11" s="230">
        <v>1</v>
      </c>
      <c r="B11" s="230"/>
      <c r="C11" s="230"/>
      <c r="D11" s="230"/>
      <c r="E11" s="230"/>
      <c r="F11" s="25">
        <v>2</v>
      </c>
      <c r="G11" s="25">
        <v>3</v>
      </c>
      <c r="H11" s="25">
        <v>4</v>
      </c>
      <c r="I11" s="25">
        <v>5</v>
      </c>
      <c r="J11" s="25">
        <v>6</v>
      </c>
      <c r="K11" s="25">
        <v>7</v>
      </c>
    </row>
    <row r="12" spans="1:12" ht="15.75" customHeight="1">
      <c r="A12" s="212" t="s">
        <v>51</v>
      </c>
      <c r="B12" s="213"/>
      <c r="C12" s="213"/>
      <c r="D12" s="213"/>
      <c r="E12" s="214"/>
      <c r="F12" s="25">
        <v>835</v>
      </c>
      <c r="G12" s="21" t="s">
        <v>52</v>
      </c>
      <c r="H12" s="21"/>
      <c r="I12" s="21"/>
      <c r="J12" s="21"/>
      <c r="K12" s="59">
        <f>K18+K44+K40+K13+K32</f>
        <v>4495.5</v>
      </c>
      <c r="L12" s="45"/>
    </row>
    <row r="13" spans="1:11" ht="46.5" customHeight="1">
      <c r="A13" s="207" t="s">
        <v>55</v>
      </c>
      <c r="B13" s="210"/>
      <c r="C13" s="210"/>
      <c r="D13" s="210"/>
      <c r="E13" s="211"/>
      <c r="F13" s="25">
        <v>835</v>
      </c>
      <c r="G13" s="21" t="s">
        <v>52</v>
      </c>
      <c r="H13" s="21" t="s">
        <v>56</v>
      </c>
      <c r="I13" s="21"/>
      <c r="J13" s="21"/>
      <c r="K13" s="59">
        <f>K14</f>
        <v>938</v>
      </c>
    </row>
    <row r="14" spans="1:11" ht="32.25" customHeight="1">
      <c r="A14" s="202" t="s">
        <v>94</v>
      </c>
      <c r="B14" s="203"/>
      <c r="C14" s="203"/>
      <c r="D14" s="203"/>
      <c r="E14" s="204"/>
      <c r="F14" s="25">
        <v>835</v>
      </c>
      <c r="G14" s="21" t="s">
        <v>52</v>
      </c>
      <c r="H14" s="21" t="s">
        <v>56</v>
      </c>
      <c r="I14" s="21" t="s">
        <v>251</v>
      </c>
      <c r="J14" s="21"/>
      <c r="K14" s="59">
        <f>K15</f>
        <v>938</v>
      </c>
    </row>
    <row r="15" spans="1:11" ht="19.5" customHeight="1">
      <c r="A15" s="202" t="s">
        <v>95</v>
      </c>
      <c r="B15" s="203"/>
      <c r="C15" s="203"/>
      <c r="D15" s="203"/>
      <c r="E15" s="204"/>
      <c r="F15" s="25">
        <v>835</v>
      </c>
      <c r="G15" s="21" t="s">
        <v>52</v>
      </c>
      <c r="H15" s="21" t="s">
        <v>56</v>
      </c>
      <c r="I15" s="21" t="s">
        <v>254</v>
      </c>
      <c r="J15" s="21"/>
      <c r="K15" s="59">
        <f>K16</f>
        <v>938</v>
      </c>
    </row>
    <row r="16" spans="1:11" ht="32.25" customHeight="1">
      <c r="A16" s="207" t="s">
        <v>96</v>
      </c>
      <c r="B16" s="210"/>
      <c r="C16" s="210"/>
      <c r="D16" s="210"/>
      <c r="E16" s="211"/>
      <c r="F16" s="25">
        <v>835</v>
      </c>
      <c r="G16" s="21" t="s">
        <v>52</v>
      </c>
      <c r="H16" s="21" t="s">
        <v>56</v>
      </c>
      <c r="I16" s="21" t="s">
        <v>253</v>
      </c>
      <c r="J16" s="21"/>
      <c r="K16" s="59">
        <f>K17</f>
        <v>938</v>
      </c>
    </row>
    <row r="17" spans="1:11" ht="28.5" customHeight="1">
      <c r="A17" s="207" t="s">
        <v>122</v>
      </c>
      <c r="B17" s="210"/>
      <c r="C17" s="210"/>
      <c r="D17" s="210"/>
      <c r="E17" s="211"/>
      <c r="F17" s="25">
        <v>835</v>
      </c>
      <c r="G17" s="21" t="s">
        <v>52</v>
      </c>
      <c r="H17" s="21" t="s">
        <v>56</v>
      </c>
      <c r="I17" s="21" t="s">
        <v>253</v>
      </c>
      <c r="J17" s="21" t="s">
        <v>97</v>
      </c>
      <c r="K17" s="59">
        <v>938</v>
      </c>
    </row>
    <row r="18" spans="1:11" ht="49.5" customHeight="1">
      <c r="A18" s="226" t="s">
        <v>166</v>
      </c>
      <c r="B18" s="226"/>
      <c r="C18" s="226"/>
      <c r="D18" s="226"/>
      <c r="E18" s="226"/>
      <c r="F18" s="25">
        <v>835</v>
      </c>
      <c r="G18" s="21" t="s">
        <v>52</v>
      </c>
      <c r="H18" s="21" t="s">
        <v>57</v>
      </c>
      <c r="I18" s="21"/>
      <c r="J18" s="21"/>
      <c r="K18" s="59">
        <f>K25+K30+K19</f>
        <v>3397.1</v>
      </c>
    </row>
    <row r="19" spans="1:11" ht="19.5" customHeight="1">
      <c r="A19" s="251" t="s">
        <v>134</v>
      </c>
      <c r="B19" s="252"/>
      <c r="C19" s="252"/>
      <c r="D19" s="252"/>
      <c r="E19" s="253"/>
      <c r="F19" s="25">
        <v>835</v>
      </c>
      <c r="G19" s="21" t="s">
        <v>52</v>
      </c>
      <c r="H19" s="21" t="s">
        <v>57</v>
      </c>
      <c r="I19" s="21" t="s">
        <v>252</v>
      </c>
      <c r="J19" s="21"/>
      <c r="K19" s="59">
        <f>K20+K23</f>
        <v>39.1</v>
      </c>
    </row>
    <row r="20" spans="1:11" ht="27.75" customHeight="1">
      <c r="A20" s="221" t="s">
        <v>188</v>
      </c>
      <c r="B20" s="227"/>
      <c r="C20" s="227"/>
      <c r="D20" s="227"/>
      <c r="E20" s="228"/>
      <c r="F20" s="25">
        <v>835</v>
      </c>
      <c r="G20" s="21" t="s">
        <v>52</v>
      </c>
      <c r="H20" s="21" t="s">
        <v>57</v>
      </c>
      <c r="I20" s="21" t="s">
        <v>267</v>
      </c>
      <c r="J20" s="21"/>
      <c r="K20" s="59">
        <f>K21</f>
        <v>24.1</v>
      </c>
    </row>
    <row r="21" spans="1:11" ht="42" customHeight="1">
      <c r="A21" s="221" t="s">
        <v>189</v>
      </c>
      <c r="B21" s="227"/>
      <c r="C21" s="227"/>
      <c r="D21" s="227"/>
      <c r="E21" s="228"/>
      <c r="F21" s="25">
        <v>835</v>
      </c>
      <c r="G21" s="21" t="s">
        <v>52</v>
      </c>
      <c r="H21" s="21" t="s">
        <v>57</v>
      </c>
      <c r="I21" s="64" t="s">
        <v>230</v>
      </c>
      <c r="J21" s="21"/>
      <c r="K21" s="59">
        <f>K22</f>
        <v>24.1</v>
      </c>
    </row>
    <row r="22" spans="1:11" ht="18" customHeight="1">
      <c r="A22" s="207" t="s">
        <v>80</v>
      </c>
      <c r="B22" s="210"/>
      <c r="C22" s="210"/>
      <c r="D22" s="210"/>
      <c r="E22" s="211"/>
      <c r="F22" s="25">
        <v>835</v>
      </c>
      <c r="G22" s="21" t="s">
        <v>52</v>
      </c>
      <c r="H22" s="21" t="s">
        <v>57</v>
      </c>
      <c r="I22" s="64" t="s">
        <v>230</v>
      </c>
      <c r="J22" s="21" t="s">
        <v>112</v>
      </c>
      <c r="K22" s="59">
        <v>24.1</v>
      </c>
    </row>
    <row r="23" spans="1:11" ht="58.5" customHeight="1">
      <c r="A23" s="207" t="s">
        <v>266</v>
      </c>
      <c r="B23" s="210"/>
      <c r="C23" s="210"/>
      <c r="D23" s="210"/>
      <c r="E23" s="211"/>
      <c r="F23" s="25">
        <v>835</v>
      </c>
      <c r="G23" s="21" t="s">
        <v>52</v>
      </c>
      <c r="H23" s="21" t="s">
        <v>57</v>
      </c>
      <c r="I23" s="64" t="s">
        <v>255</v>
      </c>
      <c r="J23" s="21"/>
      <c r="K23" s="59">
        <f>K24</f>
        <v>15</v>
      </c>
    </row>
    <row r="24" spans="1:11" ht="18" customHeight="1">
      <c r="A24" s="207" t="s">
        <v>80</v>
      </c>
      <c r="B24" s="210"/>
      <c r="C24" s="210"/>
      <c r="D24" s="210"/>
      <c r="E24" s="211"/>
      <c r="F24" s="25">
        <v>835</v>
      </c>
      <c r="G24" s="21" t="s">
        <v>52</v>
      </c>
      <c r="H24" s="21" t="s">
        <v>57</v>
      </c>
      <c r="I24" s="64" t="s">
        <v>255</v>
      </c>
      <c r="J24" s="21" t="s">
        <v>112</v>
      </c>
      <c r="K24" s="59">
        <v>15</v>
      </c>
    </row>
    <row r="25" spans="1:11" ht="28.5" customHeight="1">
      <c r="A25" s="207" t="s">
        <v>94</v>
      </c>
      <c r="B25" s="210"/>
      <c r="C25" s="210"/>
      <c r="D25" s="210"/>
      <c r="E25" s="211"/>
      <c r="F25" s="25">
        <v>835</v>
      </c>
      <c r="G25" s="21" t="s">
        <v>52</v>
      </c>
      <c r="H25" s="21" t="s">
        <v>57</v>
      </c>
      <c r="I25" s="21" t="s">
        <v>251</v>
      </c>
      <c r="J25" s="21"/>
      <c r="K25" s="59">
        <f>K26</f>
        <v>3358</v>
      </c>
    </row>
    <row r="26" spans="1:11" ht="27" customHeight="1">
      <c r="A26" s="202" t="s">
        <v>96</v>
      </c>
      <c r="B26" s="203"/>
      <c r="C26" s="203"/>
      <c r="D26" s="203"/>
      <c r="E26" s="204"/>
      <c r="F26" s="25">
        <v>835</v>
      </c>
      <c r="G26" s="21" t="s">
        <v>52</v>
      </c>
      <c r="H26" s="21" t="s">
        <v>57</v>
      </c>
      <c r="I26" s="21" t="s">
        <v>250</v>
      </c>
      <c r="J26" s="21"/>
      <c r="K26" s="59">
        <f>K27+K28+K29</f>
        <v>3358</v>
      </c>
    </row>
    <row r="27" spans="1:11" ht="24.75" customHeight="1">
      <c r="A27" s="207" t="s">
        <v>122</v>
      </c>
      <c r="B27" s="210"/>
      <c r="C27" s="210"/>
      <c r="D27" s="210"/>
      <c r="E27" s="211"/>
      <c r="F27" s="25">
        <v>835</v>
      </c>
      <c r="G27" s="21" t="s">
        <v>52</v>
      </c>
      <c r="H27" s="21" t="s">
        <v>57</v>
      </c>
      <c r="I27" s="21" t="s">
        <v>250</v>
      </c>
      <c r="J27" s="21" t="s">
        <v>97</v>
      </c>
      <c r="K27" s="59">
        <v>2466.1</v>
      </c>
    </row>
    <row r="28" spans="1:11" ht="39" customHeight="1">
      <c r="A28" s="207" t="s">
        <v>121</v>
      </c>
      <c r="B28" s="210"/>
      <c r="C28" s="210"/>
      <c r="D28" s="210"/>
      <c r="E28" s="211"/>
      <c r="F28" s="25">
        <v>835</v>
      </c>
      <c r="G28" s="21" t="s">
        <v>52</v>
      </c>
      <c r="H28" s="21" t="s">
        <v>57</v>
      </c>
      <c r="I28" s="21" t="s">
        <v>271</v>
      </c>
      <c r="J28" s="21" t="s">
        <v>98</v>
      </c>
      <c r="K28" s="59">
        <v>831.9</v>
      </c>
    </row>
    <row r="29" spans="1:11" ht="18.75" customHeight="1">
      <c r="A29" s="207" t="s">
        <v>99</v>
      </c>
      <c r="B29" s="210"/>
      <c r="C29" s="210"/>
      <c r="D29" s="210"/>
      <c r="E29" s="211"/>
      <c r="F29" s="25">
        <v>835</v>
      </c>
      <c r="G29" s="21" t="s">
        <v>52</v>
      </c>
      <c r="H29" s="21" t="s">
        <v>57</v>
      </c>
      <c r="I29" s="21" t="s">
        <v>250</v>
      </c>
      <c r="J29" s="21" t="s">
        <v>100</v>
      </c>
      <c r="K29" s="59">
        <v>60</v>
      </c>
    </row>
    <row r="30" spans="1:11" ht="39" customHeight="1" hidden="1">
      <c r="A30" s="221" t="s">
        <v>187</v>
      </c>
      <c r="B30" s="227"/>
      <c r="C30" s="227"/>
      <c r="D30" s="227"/>
      <c r="E30" s="228"/>
      <c r="F30" s="25">
        <v>835</v>
      </c>
      <c r="G30" s="21" t="s">
        <v>52</v>
      </c>
      <c r="H30" s="21" t="s">
        <v>57</v>
      </c>
      <c r="I30" s="21" t="s">
        <v>150</v>
      </c>
      <c r="J30" s="21"/>
      <c r="K30" s="59"/>
    </row>
    <row r="31" spans="1:11" ht="28.5" customHeight="1" hidden="1">
      <c r="A31" s="207" t="s">
        <v>122</v>
      </c>
      <c r="B31" s="210"/>
      <c r="C31" s="210"/>
      <c r="D31" s="210"/>
      <c r="E31" s="211"/>
      <c r="F31" s="25">
        <v>835</v>
      </c>
      <c r="G31" s="21" t="s">
        <v>52</v>
      </c>
      <c r="H31" s="21" t="s">
        <v>57</v>
      </c>
      <c r="I31" s="21" t="s">
        <v>150</v>
      </c>
      <c r="J31" s="21" t="s">
        <v>97</v>
      </c>
      <c r="K31" s="59"/>
    </row>
    <row r="32" spans="1:11" ht="39.75" customHeight="1">
      <c r="A32" s="207" t="s">
        <v>132</v>
      </c>
      <c r="B32" s="210"/>
      <c r="C32" s="210"/>
      <c r="D32" s="210"/>
      <c r="E32" s="211"/>
      <c r="F32" s="25">
        <v>835</v>
      </c>
      <c r="G32" s="21" t="s">
        <v>52</v>
      </c>
      <c r="H32" s="21" t="s">
        <v>88</v>
      </c>
      <c r="I32" s="21"/>
      <c r="J32" s="21"/>
      <c r="K32" s="59">
        <f>K33+K37</f>
        <v>140</v>
      </c>
    </row>
    <row r="33" spans="1:11" ht="15" customHeight="1" hidden="1">
      <c r="A33" s="251" t="s">
        <v>134</v>
      </c>
      <c r="B33" s="252"/>
      <c r="C33" s="252"/>
      <c r="D33" s="252"/>
      <c r="E33" s="253"/>
      <c r="F33" s="25">
        <v>835</v>
      </c>
      <c r="G33" s="44" t="s">
        <v>52</v>
      </c>
      <c r="H33" s="44" t="s">
        <v>88</v>
      </c>
      <c r="I33" s="21" t="s">
        <v>135</v>
      </c>
      <c r="J33" s="21"/>
      <c r="K33" s="59">
        <f>K34</f>
        <v>0</v>
      </c>
    </row>
    <row r="34" spans="1:11" ht="43.5" customHeight="1" hidden="1">
      <c r="A34" s="221" t="s">
        <v>189</v>
      </c>
      <c r="B34" s="227"/>
      <c r="C34" s="227"/>
      <c r="D34" s="227"/>
      <c r="E34" s="228"/>
      <c r="F34" s="25">
        <v>835</v>
      </c>
      <c r="G34" s="44" t="s">
        <v>52</v>
      </c>
      <c r="H34" s="44" t="s">
        <v>88</v>
      </c>
      <c r="I34" s="21" t="s">
        <v>190</v>
      </c>
      <c r="J34" s="21"/>
      <c r="K34" s="59">
        <f>K35</f>
        <v>0</v>
      </c>
    </row>
    <row r="35" spans="1:11" ht="75.75" customHeight="1" hidden="1">
      <c r="A35" s="207" t="s">
        <v>167</v>
      </c>
      <c r="B35" s="208"/>
      <c r="C35" s="208"/>
      <c r="D35" s="208"/>
      <c r="E35" s="209"/>
      <c r="F35" s="25">
        <v>835</v>
      </c>
      <c r="G35" s="21" t="s">
        <v>52</v>
      </c>
      <c r="H35" s="21" t="s">
        <v>88</v>
      </c>
      <c r="I35" s="64" t="s">
        <v>173</v>
      </c>
      <c r="J35" s="21"/>
      <c r="K35" s="59">
        <f>K36</f>
        <v>0</v>
      </c>
    </row>
    <row r="36" spans="1:11" ht="18.75" customHeight="1" hidden="1">
      <c r="A36" s="207" t="s">
        <v>80</v>
      </c>
      <c r="B36" s="210"/>
      <c r="C36" s="210"/>
      <c r="D36" s="210"/>
      <c r="E36" s="211"/>
      <c r="F36" s="25">
        <v>835</v>
      </c>
      <c r="G36" s="21" t="s">
        <v>52</v>
      </c>
      <c r="H36" s="21" t="s">
        <v>88</v>
      </c>
      <c r="I36" s="64" t="s">
        <v>173</v>
      </c>
      <c r="J36" s="21" t="s">
        <v>112</v>
      </c>
      <c r="K36" s="59"/>
    </row>
    <row r="37" spans="1:11" ht="38.25" customHeight="1">
      <c r="A37" s="221" t="s">
        <v>189</v>
      </c>
      <c r="B37" s="227"/>
      <c r="C37" s="227"/>
      <c r="D37" s="227"/>
      <c r="E37" s="228"/>
      <c r="F37" s="25">
        <v>835</v>
      </c>
      <c r="G37" s="21" t="s">
        <v>52</v>
      </c>
      <c r="H37" s="21" t="s">
        <v>88</v>
      </c>
      <c r="I37" s="64" t="s">
        <v>272</v>
      </c>
      <c r="J37" s="21"/>
      <c r="K37" s="59">
        <f>K38</f>
        <v>140</v>
      </c>
    </row>
    <row r="38" spans="1:11" ht="53.25" customHeight="1">
      <c r="A38" s="207" t="s">
        <v>136</v>
      </c>
      <c r="B38" s="210"/>
      <c r="C38" s="210"/>
      <c r="D38" s="210"/>
      <c r="E38" s="211"/>
      <c r="F38" s="25">
        <v>835</v>
      </c>
      <c r="G38" s="21" t="s">
        <v>52</v>
      </c>
      <c r="H38" s="21" t="s">
        <v>88</v>
      </c>
      <c r="I38" s="64" t="s">
        <v>248</v>
      </c>
      <c r="J38" s="21"/>
      <c r="K38" s="59">
        <f>K39</f>
        <v>140</v>
      </c>
    </row>
    <row r="39" spans="1:11" ht="13.5" customHeight="1">
      <c r="A39" s="207" t="s">
        <v>80</v>
      </c>
      <c r="B39" s="210"/>
      <c r="C39" s="210"/>
      <c r="D39" s="210"/>
      <c r="E39" s="211"/>
      <c r="F39" s="25">
        <v>835</v>
      </c>
      <c r="G39" s="21" t="s">
        <v>52</v>
      </c>
      <c r="H39" s="21" t="s">
        <v>88</v>
      </c>
      <c r="I39" s="64" t="s">
        <v>248</v>
      </c>
      <c r="J39" s="21" t="s">
        <v>112</v>
      </c>
      <c r="K39" s="59">
        <v>140</v>
      </c>
    </row>
    <row r="40" spans="1:11" ht="13.5" customHeight="1">
      <c r="A40" s="202" t="s">
        <v>58</v>
      </c>
      <c r="B40" s="203"/>
      <c r="C40" s="203"/>
      <c r="D40" s="203"/>
      <c r="E40" s="204"/>
      <c r="F40" s="25">
        <v>835</v>
      </c>
      <c r="G40" s="21" t="s">
        <v>52</v>
      </c>
      <c r="H40" s="21" t="s">
        <v>59</v>
      </c>
      <c r="I40" s="21"/>
      <c r="J40" s="21"/>
      <c r="K40" s="59">
        <f>K42</f>
        <v>10</v>
      </c>
    </row>
    <row r="41" spans="1:11" ht="13.5" customHeight="1">
      <c r="A41" s="202" t="s">
        <v>101</v>
      </c>
      <c r="B41" s="203"/>
      <c r="C41" s="203"/>
      <c r="D41" s="203"/>
      <c r="E41" s="204"/>
      <c r="F41" s="25">
        <v>835</v>
      </c>
      <c r="G41" s="21" t="s">
        <v>52</v>
      </c>
      <c r="H41" s="21" t="s">
        <v>59</v>
      </c>
      <c r="I41" s="21" t="s">
        <v>245</v>
      </c>
      <c r="J41" s="32"/>
      <c r="K41" s="59">
        <f>K42</f>
        <v>10</v>
      </c>
    </row>
    <row r="42" spans="1:11" ht="15.75" customHeight="1">
      <c r="A42" s="202" t="s">
        <v>102</v>
      </c>
      <c r="B42" s="203"/>
      <c r="C42" s="203"/>
      <c r="D42" s="203"/>
      <c r="E42" s="204"/>
      <c r="F42" s="25">
        <v>835</v>
      </c>
      <c r="G42" s="21" t="s">
        <v>52</v>
      </c>
      <c r="H42" s="21" t="s">
        <v>59</v>
      </c>
      <c r="I42" s="21" t="s">
        <v>246</v>
      </c>
      <c r="J42" s="32"/>
      <c r="K42" s="59">
        <f>K43</f>
        <v>10</v>
      </c>
    </row>
    <row r="43" spans="1:11" ht="15" customHeight="1">
      <c r="A43" s="207" t="s">
        <v>124</v>
      </c>
      <c r="B43" s="210"/>
      <c r="C43" s="210"/>
      <c r="D43" s="210"/>
      <c r="E43" s="211"/>
      <c r="F43" s="25">
        <v>835</v>
      </c>
      <c r="G43" s="21" t="s">
        <v>52</v>
      </c>
      <c r="H43" s="21" t="s">
        <v>59</v>
      </c>
      <c r="I43" s="21" t="s">
        <v>246</v>
      </c>
      <c r="J43" s="21" t="s">
        <v>103</v>
      </c>
      <c r="K43" s="59">
        <v>10</v>
      </c>
    </row>
    <row r="44" spans="1:11" ht="13.5" customHeight="1">
      <c r="A44" s="202" t="s">
        <v>60</v>
      </c>
      <c r="B44" s="246"/>
      <c r="C44" s="246"/>
      <c r="D44" s="246"/>
      <c r="E44" s="247"/>
      <c r="F44" s="25">
        <v>835</v>
      </c>
      <c r="G44" s="21" t="s">
        <v>52</v>
      </c>
      <c r="H44" s="21" t="s">
        <v>61</v>
      </c>
      <c r="I44" s="33"/>
      <c r="J44" s="21"/>
      <c r="K44" s="59">
        <f>K46+K48+K51</f>
        <v>10.4</v>
      </c>
    </row>
    <row r="45" spans="1:11" ht="16.5" customHeight="1">
      <c r="A45" s="207" t="s">
        <v>104</v>
      </c>
      <c r="B45" s="210"/>
      <c r="C45" s="210"/>
      <c r="D45" s="210"/>
      <c r="E45" s="211"/>
      <c r="F45" s="25">
        <v>835</v>
      </c>
      <c r="G45" s="21" t="s">
        <v>52</v>
      </c>
      <c r="H45" s="21" t="s">
        <v>61</v>
      </c>
      <c r="I45" s="21" t="s">
        <v>239</v>
      </c>
      <c r="J45" s="21"/>
      <c r="K45" s="59">
        <f>K46</f>
        <v>0.4</v>
      </c>
    </row>
    <row r="46" spans="1:11" ht="131.25" customHeight="1">
      <c r="A46" s="248" t="s">
        <v>113</v>
      </c>
      <c r="B46" s="249"/>
      <c r="C46" s="249"/>
      <c r="D46" s="249"/>
      <c r="E46" s="250"/>
      <c r="F46" s="25">
        <v>835</v>
      </c>
      <c r="G46" s="21" t="s">
        <v>52</v>
      </c>
      <c r="H46" s="21" t="s">
        <v>61</v>
      </c>
      <c r="I46" s="21" t="s">
        <v>240</v>
      </c>
      <c r="J46" s="21"/>
      <c r="K46" s="59">
        <f>K47</f>
        <v>0.4</v>
      </c>
    </row>
    <row r="47" spans="1:11" ht="39" customHeight="1">
      <c r="A47" s="207" t="s">
        <v>121</v>
      </c>
      <c r="B47" s="210"/>
      <c r="C47" s="210"/>
      <c r="D47" s="210"/>
      <c r="E47" s="211"/>
      <c r="F47" s="25">
        <v>835</v>
      </c>
      <c r="G47" s="21" t="s">
        <v>52</v>
      </c>
      <c r="H47" s="21" t="s">
        <v>61</v>
      </c>
      <c r="I47" s="21" t="s">
        <v>240</v>
      </c>
      <c r="J47" s="21" t="s">
        <v>98</v>
      </c>
      <c r="K47" s="59">
        <v>0.4</v>
      </c>
    </row>
    <row r="48" spans="1:11" ht="29.25" customHeight="1">
      <c r="A48" s="202" t="s">
        <v>137</v>
      </c>
      <c r="B48" s="205"/>
      <c r="C48" s="205"/>
      <c r="D48" s="205"/>
      <c r="E48" s="206"/>
      <c r="F48" s="25">
        <v>835</v>
      </c>
      <c r="G48" s="21" t="s">
        <v>52</v>
      </c>
      <c r="H48" s="21" t="s">
        <v>61</v>
      </c>
      <c r="I48" s="21" t="s">
        <v>241</v>
      </c>
      <c r="J48" s="21"/>
      <c r="K48" s="59">
        <f>K49</f>
        <v>3</v>
      </c>
    </row>
    <row r="49" spans="1:15" ht="36" customHeight="1">
      <c r="A49" s="207" t="s">
        <v>138</v>
      </c>
      <c r="B49" s="210"/>
      <c r="C49" s="210"/>
      <c r="D49" s="210"/>
      <c r="E49" s="211"/>
      <c r="F49" s="25">
        <v>835</v>
      </c>
      <c r="G49" s="21" t="s">
        <v>52</v>
      </c>
      <c r="H49" s="21" t="s">
        <v>61</v>
      </c>
      <c r="I49" s="21" t="s">
        <v>242</v>
      </c>
      <c r="J49" s="21"/>
      <c r="K49" s="59">
        <f>K50</f>
        <v>3</v>
      </c>
      <c r="O49" s="23"/>
    </row>
    <row r="50" spans="1:11" ht="19.5" customHeight="1">
      <c r="A50" s="202" t="s">
        <v>99</v>
      </c>
      <c r="B50" s="203"/>
      <c r="C50" s="203"/>
      <c r="D50" s="203"/>
      <c r="E50" s="204"/>
      <c r="F50" s="25">
        <v>835</v>
      </c>
      <c r="G50" s="21" t="s">
        <v>52</v>
      </c>
      <c r="H50" s="21" t="s">
        <v>61</v>
      </c>
      <c r="I50" s="21" t="s">
        <v>273</v>
      </c>
      <c r="J50" s="64" t="s">
        <v>100</v>
      </c>
      <c r="K50" s="59">
        <v>3</v>
      </c>
    </row>
    <row r="51" spans="1:11" ht="18.75" customHeight="1">
      <c r="A51" s="202" t="s">
        <v>60</v>
      </c>
      <c r="B51" s="246"/>
      <c r="C51" s="246"/>
      <c r="D51" s="246"/>
      <c r="E51" s="247"/>
      <c r="F51" s="25">
        <v>835</v>
      </c>
      <c r="G51" s="21" t="s">
        <v>52</v>
      </c>
      <c r="H51" s="21" t="s">
        <v>61</v>
      </c>
      <c r="I51" s="21" t="s">
        <v>243</v>
      </c>
      <c r="J51" s="64"/>
      <c r="K51" s="59">
        <f>K52</f>
        <v>7</v>
      </c>
    </row>
    <row r="52" spans="1:11" ht="43.5" customHeight="1">
      <c r="A52" s="207" t="s">
        <v>121</v>
      </c>
      <c r="B52" s="210"/>
      <c r="C52" s="210"/>
      <c r="D52" s="210"/>
      <c r="E52" s="211"/>
      <c r="F52" s="25">
        <v>835</v>
      </c>
      <c r="G52" s="21" t="s">
        <v>52</v>
      </c>
      <c r="H52" s="21" t="s">
        <v>61</v>
      </c>
      <c r="I52" s="21" t="s">
        <v>274</v>
      </c>
      <c r="J52" s="64" t="s">
        <v>98</v>
      </c>
      <c r="K52" s="59">
        <v>7</v>
      </c>
    </row>
    <row r="53" spans="1:11" ht="20.25" customHeight="1">
      <c r="A53" s="212" t="s">
        <v>62</v>
      </c>
      <c r="B53" s="213"/>
      <c r="C53" s="213"/>
      <c r="D53" s="213"/>
      <c r="E53" s="214"/>
      <c r="F53" s="25">
        <v>835</v>
      </c>
      <c r="G53" s="21" t="s">
        <v>56</v>
      </c>
      <c r="H53" s="21"/>
      <c r="I53" s="21"/>
      <c r="J53" s="21"/>
      <c r="K53" s="60">
        <f>K54</f>
        <v>199.9</v>
      </c>
    </row>
    <row r="54" spans="1:11" ht="23.25" customHeight="1">
      <c r="A54" s="202" t="s">
        <v>114</v>
      </c>
      <c r="B54" s="203"/>
      <c r="C54" s="203"/>
      <c r="D54" s="203"/>
      <c r="E54" s="204"/>
      <c r="F54" s="25">
        <v>835</v>
      </c>
      <c r="G54" s="21" t="s">
        <v>56</v>
      </c>
      <c r="H54" s="21" t="s">
        <v>54</v>
      </c>
      <c r="I54" s="21"/>
      <c r="J54" s="21"/>
      <c r="K54" s="60">
        <f>K55</f>
        <v>199.9</v>
      </c>
    </row>
    <row r="55" spans="1:11" ht="14.25" customHeight="1">
      <c r="A55" s="207" t="s">
        <v>104</v>
      </c>
      <c r="B55" s="210"/>
      <c r="C55" s="210"/>
      <c r="D55" s="210"/>
      <c r="E55" s="211"/>
      <c r="F55" s="25">
        <v>835</v>
      </c>
      <c r="G55" s="21" t="s">
        <v>56</v>
      </c>
      <c r="H55" s="21" t="s">
        <v>54</v>
      </c>
      <c r="I55" s="21" t="s">
        <v>239</v>
      </c>
      <c r="J55" s="21"/>
      <c r="K55" s="60">
        <f>K56</f>
        <v>199.9</v>
      </c>
    </row>
    <row r="56" spans="1:11" ht="27" customHeight="1">
      <c r="A56" s="243" t="s">
        <v>105</v>
      </c>
      <c r="B56" s="244"/>
      <c r="C56" s="244"/>
      <c r="D56" s="244"/>
      <c r="E56" s="245"/>
      <c r="F56" s="25">
        <v>835</v>
      </c>
      <c r="G56" s="21" t="s">
        <v>56</v>
      </c>
      <c r="H56" s="21" t="s">
        <v>54</v>
      </c>
      <c r="I56" s="21" t="s">
        <v>238</v>
      </c>
      <c r="J56" s="21"/>
      <c r="K56" s="59">
        <f>K57+K58</f>
        <v>199.9</v>
      </c>
    </row>
    <row r="57" spans="1:11" ht="30" customHeight="1">
      <c r="A57" s="207" t="s">
        <v>122</v>
      </c>
      <c r="B57" s="210"/>
      <c r="C57" s="210"/>
      <c r="D57" s="210"/>
      <c r="E57" s="211"/>
      <c r="F57" s="25">
        <v>835</v>
      </c>
      <c r="G57" s="21" t="s">
        <v>56</v>
      </c>
      <c r="H57" s="21" t="s">
        <v>54</v>
      </c>
      <c r="I57" s="21" t="s">
        <v>238</v>
      </c>
      <c r="J57" s="21" t="s">
        <v>97</v>
      </c>
      <c r="K57" s="59">
        <v>194.3</v>
      </c>
    </row>
    <row r="58" spans="1:11" ht="42" customHeight="1">
      <c r="A58" s="207" t="s">
        <v>121</v>
      </c>
      <c r="B58" s="210"/>
      <c r="C58" s="210"/>
      <c r="D58" s="210"/>
      <c r="E58" s="211"/>
      <c r="F58" s="25">
        <v>835</v>
      </c>
      <c r="G58" s="21" t="s">
        <v>56</v>
      </c>
      <c r="H58" s="21" t="s">
        <v>54</v>
      </c>
      <c r="I58" s="21" t="s">
        <v>238</v>
      </c>
      <c r="J58" s="21" t="s">
        <v>98</v>
      </c>
      <c r="K58" s="60">
        <v>5.6</v>
      </c>
    </row>
    <row r="59" spans="1:11" ht="31.5" customHeight="1">
      <c r="A59" s="212" t="s">
        <v>63</v>
      </c>
      <c r="B59" s="213"/>
      <c r="C59" s="213"/>
      <c r="D59" s="213"/>
      <c r="E59" s="214"/>
      <c r="F59" s="25">
        <v>835</v>
      </c>
      <c r="G59" s="21" t="s">
        <v>54</v>
      </c>
      <c r="H59" s="21"/>
      <c r="I59" s="21"/>
      <c r="J59" s="21"/>
      <c r="K59" s="59">
        <f>K60</f>
        <v>44</v>
      </c>
    </row>
    <row r="60" spans="1:11" ht="12.75" customHeight="1">
      <c r="A60" s="226" t="s">
        <v>65</v>
      </c>
      <c r="B60" s="226"/>
      <c r="C60" s="226"/>
      <c r="D60" s="226"/>
      <c r="E60" s="226"/>
      <c r="F60" s="25">
        <v>835</v>
      </c>
      <c r="G60" s="21" t="s">
        <v>54</v>
      </c>
      <c r="H60" s="21" t="s">
        <v>66</v>
      </c>
      <c r="I60" s="34"/>
      <c r="J60" s="21"/>
      <c r="K60" s="59">
        <f>K61</f>
        <v>44</v>
      </c>
    </row>
    <row r="61" spans="1:11" ht="33" customHeight="1">
      <c r="A61" s="202" t="s">
        <v>193</v>
      </c>
      <c r="B61" s="203"/>
      <c r="C61" s="203"/>
      <c r="D61" s="203"/>
      <c r="E61" s="204"/>
      <c r="F61" s="25">
        <v>835</v>
      </c>
      <c r="G61" s="21" t="s">
        <v>54</v>
      </c>
      <c r="H61" s="35" t="s">
        <v>66</v>
      </c>
      <c r="I61" s="36" t="s">
        <v>275</v>
      </c>
      <c r="J61" s="37"/>
      <c r="K61" s="59">
        <f>K62</f>
        <v>44</v>
      </c>
    </row>
    <row r="62" spans="1:11" ht="24.75" customHeight="1">
      <c r="A62" s="243" t="s">
        <v>170</v>
      </c>
      <c r="B62" s="244"/>
      <c r="C62" s="244"/>
      <c r="D62" s="244"/>
      <c r="E62" s="245"/>
      <c r="F62" s="25">
        <v>835</v>
      </c>
      <c r="G62" s="21" t="s">
        <v>54</v>
      </c>
      <c r="H62" s="35" t="s">
        <v>66</v>
      </c>
      <c r="I62" s="36" t="s">
        <v>236</v>
      </c>
      <c r="J62" s="37"/>
      <c r="K62" s="59">
        <f>K63</f>
        <v>44</v>
      </c>
    </row>
    <row r="63" spans="1:11" ht="38.25" customHeight="1">
      <c r="A63" s="207" t="s">
        <v>121</v>
      </c>
      <c r="B63" s="210"/>
      <c r="C63" s="210"/>
      <c r="D63" s="210"/>
      <c r="E63" s="211"/>
      <c r="F63" s="25">
        <v>835</v>
      </c>
      <c r="G63" s="21" t="s">
        <v>54</v>
      </c>
      <c r="H63" s="35" t="s">
        <v>66</v>
      </c>
      <c r="I63" s="36" t="s">
        <v>236</v>
      </c>
      <c r="J63" s="37" t="s">
        <v>98</v>
      </c>
      <c r="K63" s="59">
        <v>44</v>
      </c>
    </row>
    <row r="64" spans="1:11" ht="15" customHeight="1">
      <c r="A64" s="212" t="s">
        <v>69</v>
      </c>
      <c r="B64" s="213"/>
      <c r="C64" s="213"/>
      <c r="D64" s="213"/>
      <c r="E64" s="214"/>
      <c r="F64" s="25">
        <v>835</v>
      </c>
      <c r="G64" s="21" t="s">
        <v>70</v>
      </c>
      <c r="H64" s="21"/>
      <c r="I64" s="39"/>
      <c r="J64" s="21"/>
      <c r="K64" s="59">
        <f>K69+K65</f>
        <v>1368.8</v>
      </c>
    </row>
    <row r="65" spans="1:11" ht="15" customHeight="1">
      <c r="A65" s="212" t="s">
        <v>268</v>
      </c>
      <c r="B65" s="213"/>
      <c r="C65" s="213"/>
      <c r="D65" s="213"/>
      <c r="E65" s="214"/>
      <c r="F65" s="25">
        <v>835</v>
      </c>
      <c r="G65" s="21" t="s">
        <v>70</v>
      </c>
      <c r="H65" s="21" t="s">
        <v>56</v>
      </c>
      <c r="I65" s="21"/>
      <c r="J65" s="21"/>
      <c r="K65" s="59">
        <f>K67</f>
        <v>173.5</v>
      </c>
    </row>
    <row r="66" spans="1:11" ht="15" customHeight="1">
      <c r="A66" s="212" t="s">
        <v>328</v>
      </c>
      <c r="B66" s="213"/>
      <c r="C66" s="213"/>
      <c r="D66" s="213"/>
      <c r="E66" s="214"/>
      <c r="F66" s="25">
        <v>835</v>
      </c>
      <c r="G66" s="21" t="s">
        <v>70</v>
      </c>
      <c r="H66" s="21" t="s">
        <v>56</v>
      </c>
      <c r="I66" s="21"/>
      <c r="J66" s="21"/>
      <c r="K66" s="59"/>
    </row>
    <row r="67" spans="1:11" ht="26.25" customHeight="1">
      <c r="A67" s="207" t="s">
        <v>330</v>
      </c>
      <c r="B67" s="210"/>
      <c r="C67" s="210"/>
      <c r="D67" s="210"/>
      <c r="E67" s="211"/>
      <c r="F67" s="25">
        <v>835</v>
      </c>
      <c r="G67" s="21" t="s">
        <v>70</v>
      </c>
      <c r="H67" s="21" t="s">
        <v>56</v>
      </c>
      <c r="I67" s="21" t="s">
        <v>270</v>
      </c>
      <c r="J67" s="21"/>
      <c r="K67" s="59">
        <f>K68</f>
        <v>173.5</v>
      </c>
    </row>
    <row r="68" spans="1:11" ht="29.25" customHeight="1">
      <c r="A68" s="207" t="s">
        <v>121</v>
      </c>
      <c r="B68" s="210"/>
      <c r="C68" s="210"/>
      <c r="D68" s="210"/>
      <c r="E68" s="211"/>
      <c r="F68" s="25">
        <v>835</v>
      </c>
      <c r="G68" s="21" t="s">
        <v>70</v>
      </c>
      <c r="H68" s="21" t="s">
        <v>56</v>
      </c>
      <c r="I68" s="100" t="s">
        <v>270</v>
      </c>
      <c r="J68" s="21" t="s">
        <v>98</v>
      </c>
      <c r="K68" s="59">
        <v>173.5</v>
      </c>
    </row>
    <row r="69" spans="1:11" ht="13.5" customHeight="1">
      <c r="A69" s="226" t="s">
        <v>71</v>
      </c>
      <c r="B69" s="226"/>
      <c r="C69" s="226"/>
      <c r="D69" s="226"/>
      <c r="E69" s="226"/>
      <c r="F69" s="25">
        <v>835</v>
      </c>
      <c r="G69" s="21" t="s">
        <v>70</v>
      </c>
      <c r="H69" s="21" t="s">
        <v>54</v>
      </c>
      <c r="I69" s="34"/>
      <c r="J69" s="21"/>
      <c r="K69" s="59">
        <f>K70</f>
        <v>1195.3</v>
      </c>
    </row>
    <row r="70" spans="1:12" ht="36" customHeight="1">
      <c r="A70" s="226" t="s">
        <v>192</v>
      </c>
      <c r="B70" s="226"/>
      <c r="C70" s="226"/>
      <c r="D70" s="226"/>
      <c r="E70" s="226"/>
      <c r="F70" s="25">
        <v>835</v>
      </c>
      <c r="G70" s="21" t="s">
        <v>70</v>
      </c>
      <c r="H70" s="35" t="s">
        <v>54</v>
      </c>
      <c r="I70" s="34" t="s">
        <v>277</v>
      </c>
      <c r="J70" s="37"/>
      <c r="K70" s="59">
        <f>K71</f>
        <v>1195.3</v>
      </c>
      <c r="L70" s="23"/>
    </row>
    <row r="71" spans="1:12" ht="15" customHeight="1">
      <c r="A71" s="207" t="s">
        <v>141</v>
      </c>
      <c r="B71" s="210"/>
      <c r="C71" s="210"/>
      <c r="D71" s="210"/>
      <c r="E71" s="211"/>
      <c r="F71" s="25">
        <v>835</v>
      </c>
      <c r="G71" s="21" t="s">
        <v>70</v>
      </c>
      <c r="H71" s="35" t="s">
        <v>54</v>
      </c>
      <c r="I71" s="34" t="s">
        <v>234</v>
      </c>
      <c r="J71" s="37"/>
      <c r="K71" s="59">
        <f>K72+K76+K78</f>
        <v>1195.3</v>
      </c>
      <c r="L71" s="23"/>
    </row>
    <row r="72" spans="1:11" ht="12.75" customHeight="1">
      <c r="A72" s="202" t="s">
        <v>106</v>
      </c>
      <c r="B72" s="203"/>
      <c r="C72" s="203"/>
      <c r="D72" s="203"/>
      <c r="E72" s="204"/>
      <c r="F72" s="25">
        <v>835</v>
      </c>
      <c r="G72" s="21" t="s">
        <v>70</v>
      </c>
      <c r="H72" s="35" t="s">
        <v>54</v>
      </c>
      <c r="I72" s="40" t="s">
        <v>233</v>
      </c>
      <c r="J72" s="37"/>
      <c r="K72" s="59">
        <f>K73</f>
        <v>688.9</v>
      </c>
    </row>
    <row r="73" spans="1:11" ht="43.5" customHeight="1">
      <c r="A73" s="207" t="s">
        <v>121</v>
      </c>
      <c r="B73" s="210"/>
      <c r="C73" s="210"/>
      <c r="D73" s="210"/>
      <c r="E73" s="211"/>
      <c r="F73" s="25">
        <v>835</v>
      </c>
      <c r="G73" s="21" t="s">
        <v>70</v>
      </c>
      <c r="H73" s="35" t="s">
        <v>54</v>
      </c>
      <c r="I73" s="40" t="s">
        <v>233</v>
      </c>
      <c r="J73" s="37" t="s">
        <v>98</v>
      </c>
      <c r="K73" s="59">
        <v>688.9</v>
      </c>
    </row>
    <row r="74" spans="1:11" ht="89.25" customHeight="1" hidden="1">
      <c r="A74" s="202" t="s">
        <v>107</v>
      </c>
      <c r="B74" s="203"/>
      <c r="C74" s="203"/>
      <c r="D74" s="203"/>
      <c r="E74" s="204"/>
      <c r="F74" s="25">
        <v>835</v>
      </c>
      <c r="G74" s="21" t="s">
        <v>70</v>
      </c>
      <c r="H74" s="35" t="s">
        <v>54</v>
      </c>
      <c r="I74" s="40" t="s">
        <v>142</v>
      </c>
      <c r="J74" s="37"/>
      <c r="K74" s="59">
        <f>K75</f>
        <v>30</v>
      </c>
    </row>
    <row r="75" spans="1:11" ht="36.75" customHeight="1" hidden="1">
      <c r="A75" s="207" t="s">
        <v>121</v>
      </c>
      <c r="B75" s="210"/>
      <c r="C75" s="210"/>
      <c r="D75" s="210"/>
      <c r="E75" s="211"/>
      <c r="F75" s="25">
        <v>835</v>
      </c>
      <c r="G75" s="26" t="s">
        <v>70</v>
      </c>
      <c r="H75" s="35" t="s">
        <v>54</v>
      </c>
      <c r="I75" s="40" t="s">
        <v>142</v>
      </c>
      <c r="J75" s="37" t="s">
        <v>98</v>
      </c>
      <c r="K75" s="59">
        <v>30</v>
      </c>
    </row>
    <row r="76" spans="1:11" ht="36.75" customHeight="1">
      <c r="A76" s="207" t="s">
        <v>107</v>
      </c>
      <c r="B76" s="210"/>
      <c r="C76" s="210"/>
      <c r="D76" s="210"/>
      <c r="E76" s="211"/>
      <c r="F76" s="25">
        <v>835</v>
      </c>
      <c r="G76" s="21" t="s">
        <v>70</v>
      </c>
      <c r="H76" s="35" t="s">
        <v>54</v>
      </c>
      <c r="I76" s="40" t="s">
        <v>231</v>
      </c>
      <c r="J76" s="37"/>
      <c r="K76" s="59">
        <f>K77</f>
        <v>200</v>
      </c>
    </row>
    <row r="77" spans="1:11" ht="36.75" customHeight="1">
      <c r="A77" s="207" t="s">
        <v>121</v>
      </c>
      <c r="B77" s="210"/>
      <c r="C77" s="210"/>
      <c r="D77" s="210"/>
      <c r="E77" s="211"/>
      <c r="F77" s="25">
        <v>835</v>
      </c>
      <c r="G77" s="21" t="s">
        <v>70</v>
      </c>
      <c r="H77" s="35" t="s">
        <v>54</v>
      </c>
      <c r="I77" s="40" t="s">
        <v>231</v>
      </c>
      <c r="J77" s="37" t="s">
        <v>98</v>
      </c>
      <c r="K77" s="59">
        <v>200</v>
      </c>
    </row>
    <row r="78" spans="1:11" ht="36.75" customHeight="1">
      <c r="A78" s="202" t="s">
        <v>108</v>
      </c>
      <c r="B78" s="203"/>
      <c r="C78" s="203"/>
      <c r="D78" s="203"/>
      <c r="E78" s="204"/>
      <c r="F78" s="25">
        <v>835</v>
      </c>
      <c r="G78" s="21" t="s">
        <v>70</v>
      </c>
      <c r="H78" s="35" t="s">
        <v>54</v>
      </c>
      <c r="I78" s="40" t="s">
        <v>232</v>
      </c>
      <c r="J78" s="37"/>
      <c r="K78" s="59">
        <f>K79</f>
        <v>306.4</v>
      </c>
    </row>
    <row r="79" spans="1:11" ht="47.25" customHeight="1">
      <c r="A79" s="207" t="s">
        <v>121</v>
      </c>
      <c r="B79" s="210"/>
      <c r="C79" s="210"/>
      <c r="D79" s="210"/>
      <c r="E79" s="211"/>
      <c r="F79" s="25">
        <v>835</v>
      </c>
      <c r="G79" s="21" t="s">
        <v>70</v>
      </c>
      <c r="H79" s="35" t="s">
        <v>54</v>
      </c>
      <c r="I79" s="40" t="s">
        <v>232</v>
      </c>
      <c r="J79" s="37" t="s">
        <v>98</v>
      </c>
      <c r="K79" s="59">
        <v>306.4</v>
      </c>
    </row>
    <row r="80" spans="1:11" ht="16.5" customHeight="1">
      <c r="A80" s="212" t="s">
        <v>119</v>
      </c>
      <c r="B80" s="213"/>
      <c r="C80" s="213"/>
      <c r="D80" s="213"/>
      <c r="E80" s="214"/>
      <c r="F80" s="25">
        <v>835</v>
      </c>
      <c r="G80" s="21" t="s">
        <v>87</v>
      </c>
      <c r="H80" s="21"/>
      <c r="I80" s="39"/>
      <c r="J80" s="21"/>
      <c r="K80" s="59">
        <f>ROUND(K81,1)</f>
        <v>1349.4</v>
      </c>
    </row>
    <row r="81" spans="1:11" ht="18" customHeight="1">
      <c r="A81" s="207" t="s">
        <v>120</v>
      </c>
      <c r="B81" s="210"/>
      <c r="C81" s="210"/>
      <c r="D81" s="210"/>
      <c r="E81" s="211"/>
      <c r="F81" s="25">
        <v>835</v>
      </c>
      <c r="G81" s="21" t="s">
        <v>87</v>
      </c>
      <c r="H81" s="21" t="s">
        <v>52</v>
      </c>
      <c r="I81" s="33"/>
      <c r="J81" s="21"/>
      <c r="K81" s="59">
        <f>K82</f>
        <v>1349.4</v>
      </c>
    </row>
    <row r="82" spans="1:11" ht="16.5" customHeight="1">
      <c r="A82" s="207" t="s">
        <v>134</v>
      </c>
      <c r="B82" s="210"/>
      <c r="C82" s="210"/>
      <c r="D82" s="210"/>
      <c r="E82" s="211"/>
      <c r="F82" s="25">
        <v>835</v>
      </c>
      <c r="G82" s="21" t="s">
        <v>87</v>
      </c>
      <c r="H82" s="21" t="s">
        <v>52</v>
      </c>
      <c r="I82" s="21" t="s">
        <v>252</v>
      </c>
      <c r="J82" s="21"/>
      <c r="K82" s="59">
        <f>K83</f>
        <v>1349.4</v>
      </c>
    </row>
    <row r="83" spans="1:11" ht="42.75" customHeight="1">
      <c r="A83" s="221" t="s">
        <v>189</v>
      </c>
      <c r="B83" s="227"/>
      <c r="C83" s="227"/>
      <c r="D83" s="227"/>
      <c r="E83" s="228"/>
      <c r="F83" s="25">
        <v>835</v>
      </c>
      <c r="G83" s="21" t="s">
        <v>87</v>
      </c>
      <c r="H83" s="21" t="s">
        <v>52</v>
      </c>
      <c r="I83" s="21" t="s">
        <v>229</v>
      </c>
      <c r="J83" s="21"/>
      <c r="K83" s="59">
        <f>K84</f>
        <v>1349.4</v>
      </c>
    </row>
    <row r="84" spans="1:11" ht="39.75" customHeight="1">
      <c r="A84" s="207" t="s">
        <v>143</v>
      </c>
      <c r="B84" s="210"/>
      <c r="C84" s="210"/>
      <c r="D84" s="210"/>
      <c r="E84" s="211"/>
      <c r="F84" s="25">
        <v>835</v>
      </c>
      <c r="G84" s="21" t="s">
        <v>87</v>
      </c>
      <c r="H84" s="21" t="s">
        <v>52</v>
      </c>
      <c r="I84" s="21" t="s">
        <v>230</v>
      </c>
      <c r="J84" s="21"/>
      <c r="K84" s="59">
        <f>K85</f>
        <v>1349.4</v>
      </c>
    </row>
    <row r="85" spans="1:11" ht="15" customHeight="1">
      <c r="A85" s="207" t="s">
        <v>80</v>
      </c>
      <c r="B85" s="210"/>
      <c r="C85" s="210"/>
      <c r="D85" s="210"/>
      <c r="E85" s="211"/>
      <c r="F85" s="42">
        <v>835</v>
      </c>
      <c r="G85" s="21" t="s">
        <v>87</v>
      </c>
      <c r="H85" s="21" t="s">
        <v>52</v>
      </c>
      <c r="I85" s="21" t="s">
        <v>230</v>
      </c>
      <c r="J85" s="21" t="s">
        <v>112</v>
      </c>
      <c r="K85" s="59">
        <v>1349.4</v>
      </c>
    </row>
    <row r="86" spans="1:11" ht="18.75" customHeight="1">
      <c r="A86" s="212" t="s">
        <v>74</v>
      </c>
      <c r="B86" s="213"/>
      <c r="C86" s="213"/>
      <c r="D86" s="213"/>
      <c r="E86" s="214"/>
      <c r="F86" s="31">
        <v>835</v>
      </c>
      <c r="G86" s="21" t="s">
        <v>66</v>
      </c>
      <c r="H86" s="21"/>
      <c r="I86" s="21"/>
      <c r="J86" s="21"/>
      <c r="K86" s="59">
        <f>K87+K91</f>
        <v>80</v>
      </c>
    </row>
    <row r="87" spans="1:11" ht="18" customHeight="1" hidden="1">
      <c r="A87" s="207" t="s">
        <v>75</v>
      </c>
      <c r="B87" s="210"/>
      <c r="C87" s="210"/>
      <c r="D87" s="210"/>
      <c r="E87" s="211"/>
      <c r="F87" s="31">
        <v>835</v>
      </c>
      <c r="G87" s="21" t="s">
        <v>66</v>
      </c>
      <c r="H87" s="21" t="s">
        <v>52</v>
      </c>
      <c r="I87" s="21"/>
      <c r="J87" s="21"/>
      <c r="K87" s="59">
        <f>K88</f>
        <v>0</v>
      </c>
    </row>
    <row r="88" spans="1:11" ht="15.75" customHeight="1" hidden="1">
      <c r="A88" s="207" t="s">
        <v>109</v>
      </c>
      <c r="B88" s="210"/>
      <c r="C88" s="210"/>
      <c r="D88" s="210"/>
      <c r="E88" s="211"/>
      <c r="F88" s="31">
        <v>835</v>
      </c>
      <c r="G88" s="21" t="s">
        <v>66</v>
      </c>
      <c r="H88" s="21" t="s">
        <v>52</v>
      </c>
      <c r="I88" s="21" t="s">
        <v>227</v>
      </c>
      <c r="J88" s="21"/>
      <c r="K88" s="59">
        <f>K90</f>
        <v>0</v>
      </c>
    </row>
    <row r="89" spans="1:11" ht="19.5" customHeight="1" hidden="1">
      <c r="A89" s="240" t="s">
        <v>145</v>
      </c>
      <c r="B89" s="241"/>
      <c r="C89" s="241"/>
      <c r="D89" s="241"/>
      <c r="E89" s="242"/>
      <c r="F89" s="31">
        <v>835</v>
      </c>
      <c r="G89" s="34" t="s">
        <v>66</v>
      </c>
      <c r="H89" s="34" t="s">
        <v>52</v>
      </c>
      <c r="I89" s="21" t="s">
        <v>226</v>
      </c>
      <c r="J89" s="34"/>
      <c r="K89" s="61">
        <f>K90</f>
        <v>0</v>
      </c>
    </row>
    <row r="90" spans="1:11" ht="0.75" customHeight="1" hidden="1">
      <c r="A90" s="240" t="s">
        <v>224</v>
      </c>
      <c r="B90" s="241"/>
      <c r="C90" s="241"/>
      <c r="D90" s="241"/>
      <c r="E90" s="242"/>
      <c r="F90" s="8">
        <v>835</v>
      </c>
      <c r="G90" s="34" t="s">
        <v>66</v>
      </c>
      <c r="H90" s="34" t="s">
        <v>52</v>
      </c>
      <c r="I90" s="21" t="s">
        <v>226</v>
      </c>
      <c r="J90" s="34" t="s">
        <v>223</v>
      </c>
      <c r="K90" s="61"/>
    </row>
    <row r="91" spans="1:11" ht="19.5" customHeight="1">
      <c r="A91" s="207" t="s">
        <v>179</v>
      </c>
      <c r="B91" s="208"/>
      <c r="C91" s="208"/>
      <c r="D91" s="208"/>
      <c r="E91" s="209"/>
      <c r="F91" s="8">
        <v>835</v>
      </c>
      <c r="G91" s="34" t="s">
        <v>66</v>
      </c>
      <c r="H91" s="34" t="s">
        <v>54</v>
      </c>
      <c r="I91" s="21"/>
      <c r="J91" s="34"/>
      <c r="K91" s="61">
        <f>K92</f>
        <v>80</v>
      </c>
    </row>
    <row r="92" spans="1:11" ht="28.5" customHeight="1">
      <c r="A92" s="207" t="s">
        <v>178</v>
      </c>
      <c r="B92" s="208"/>
      <c r="C92" s="208"/>
      <c r="D92" s="208"/>
      <c r="E92" s="209"/>
      <c r="F92" s="8">
        <v>835</v>
      </c>
      <c r="G92" s="34" t="s">
        <v>66</v>
      </c>
      <c r="H92" s="34" t="s">
        <v>54</v>
      </c>
      <c r="I92" s="21" t="s">
        <v>222</v>
      </c>
      <c r="J92" s="34"/>
      <c r="K92" s="61">
        <f>K93</f>
        <v>80</v>
      </c>
    </row>
    <row r="93" spans="1:11" ht="69" customHeight="1">
      <c r="A93" s="207" t="s">
        <v>180</v>
      </c>
      <c r="B93" s="208"/>
      <c r="C93" s="208"/>
      <c r="D93" s="208"/>
      <c r="E93" s="209"/>
      <c r="F93" s="8">
        <v>835</v>
      </c>
      <c r="G93" s="34" t="s">
        <v>66</v>
      </c>
      <c r="H93" s="34" t="s">
        <v>54</v>
      </c>
      <c r="I93" s="21" t="s">
        <v>220</v>
      </c>
      <c r="J93" s="34"/>
      <c r="K93" s="61">
        <f>K94</f>
        <v>80</v>
      </c>
    </row>
    <row r="94" spans="1:11" ht="31.5" customHeight="1">
      <c r="A94" s="207" t="s">
        <v>221</v>
      </c>
      <c r="B94" s="208"/>
      <c r="C94" s="208"/>
      <c r="D94" s="208"/>
      <c r="E94" s="209"/>
      <c r="F94" s="8">
        <v>835</v>
      </c>
      <c r="G94" s="34" t="s">
        <v>66</v>
      </c>
      <c r="H94" s="34" t="s">
        <v>54</v>
      </c>
      <c r="I94" s="21" t="s">
        <v>220</v>
      </c>
      <c r="J94" s="34" t="s">
        <v>326</v>
      </c>
      <c r="K94" s="61">
        <v>80</v>
      </c>
    </row>
    <row r="95" spans="1:11" ht="15.75" customHeight="1">
      <c r="A95" s="212" t="s">
        <v>72</v>
      </c>
      <c r="B95" s="210"/>
      <c r="C95" s="210"/>
      <c r="D95" s="210"/>
      <c r="E95" s="211"/>
      <c r="F95" s="8">
        <v>835</v>
      </c>
      <c r="G95" s="21" t="s">
        <v>59</v>
      </c>
      <c r="H95" s="21"/>
      <c r="I95" s="21"/>
      <c r="J95" s="21"/>
      <c r="K95" s="59">
        <f>K96</f>
        <v>2398.5</v>
      </c>
    </row>
    <row r="96" spans="1:11" ht="16.5" customHeight="1">
      <c r="A96" s="226" t="s">
        <v>73</v>
      </c>
      <c r="B96" s="226"/>
      <c r="C96" s="226"/>
      <c r="D96" s="226"/>
      <c r="E96" s="226"/>
      <c r="F96" s="8">
        <v>835</v>
      </c>
      <c r="G96" s="21" t="s">
        <v>59</v>
      </c>
      <c r="H96" s="21" t="s">
        <v>52</v>
      </c>
      <c r="I96" s="21"/>
      <c r="J96" s="21"/>
      <c r="K96" s="59">
        <f>K97</f>
        <v>2398.5</v>
      </c>
    </row>
    <row r="97" spans="1:11" ht="18" customHeight="1">
      <c r="A97" s="202" t="s">
        <v>144</v>
      </c>
      <c r="B97" s="203"/>
      <c r="C97" s="203"/>
      <c r="D97" s="203"/>
      <c r="E97" s="204"/>
      <c r="F97" s="8">
        <v>835</v>
      </c>
      <c r="G97" s="21" t="s">
        <v>59</v>
      </c>
      <c r="H97" s="21" t="s">
        <v>52</v>
      </c>
      <c r="I97" s="21" t="s">
        <v>276</v>
      </c>
      <c r="J97" s="21"/>
      <c r="K97" s="59">
        <f>K98</f>
        <v>2398.5</v>
      </c>
    </row>
    <row r="98" spans="1:11" ht="27.75" customHeight="1">
      <c r="A98" s="226" t="s">
        <v>110</v>
      </c>
      <c r="B98" s="226"/>
      <c r="C98" s="226"/>
      <c r="D98" s="226"/>
      <c r="E98" s="226"/>
      <c r="F98" s="8">
        <v>835</v>
      </c>
      <c r="G98" s="21" t="s">
        <v>59</v>
      </c>
      <c r="H98" s="21" t="s">
        <v>52</v>
      </c>
      <c r="I98" s="21" t="s">
        <v>219</v>
      </c>
      <c r="J98" s="21"/>
      <c r="K98" s="59">
        <f>K100+K101+K102</f>
        <v>2398.5</v>
      </c>
    </row>
    <row r="99" spans="1:13" ht="1.5" customHeight="1" hidden="1">
      <c r="A99" s="255" t="s">
        <v>123</v>
      </c>
      <c r="B99" s="255"/>
      <c r="C99" s="255"/>
      <c r="D99" s="255"/>
      <c r="E99" s="255"/>
      <c r="F99" s="8">
        <v>835</v>
      </c>
      <c r="G99" s="21" t="s">
        <v>59</v>
      </c>
      <c r="H99" s="21" t="s">
        <v>52</v>
      </c>
      <c r="I99" s="21" t="s">
        <v>148</v>
      </c>
      <c r="J99" s="21" t="s">
        <v>111</v>
      </c>
      <c r="K99" s="51">
        <v>1619</v>
      </c>
      <c r="M99" s="22"/>
    </row>
    <row r="100" spans="1:13" ht="19.5" customHeight="1">
      <c r="A100" s="207" t="s">
        <v>196</v>
      </c>
      <c r="B100" s="210"/>
      <c r="C100" s="210"/>
      <c r="D100" s="210"/>
      <c r="E100" s="211"/>
      <c r="F100" s="8">
        <v>835</v>
      </c>
      <c r="G100" s="21" t="s">
        <v>59</v>
      </c>
      <c r="H100" s="21" t="s">
        <v>52</v>
      </c>
      <c r="I100" s="21" t="s">
        <v>217</v>
      </c>
      <c r="J100" s="21" t="s">
        <v>111</v>
      </c>
      <c r="K100" s="51">
        <v>1466.1</v>
      </c>
      <c r="M100" s="22"/>
    </row>
    <row r="101" spans="1:11" ht="27" customHeight="1">
      <c r="A101" s="255" t="s">
        <v>121</v>
      </c>
      <c r="B101" s="255"/>
      <c r="C101" s="255"/>
      <c r="D101" s="255"/>
      <c r="E101" s="255"/>
      <c r="F101" s="8">
        <v>835</v>
      </c>
      <c r="G101" s="21" t="s">
        <v>59</v>
      </c>
      <c r="H101" s="21" t="s">
        <v>52</v>
      </c>
      <c r="I101" s="21" t="s">
        <v>217</v>
      </c>
      <c r="J101" s="21" t="s">
        <v>98</v>
      </c>
      <c r="K101" s="51">
        <v>927.4</v>
      </c>
    </row>
    <row r="102" spans="1:11" ht="15.75" customHeight="1">
      <c r="A102" s="255" t="s">
        <v>99</v>
      </c>
      <c r="B102" s="255"/>
      <c r="C102" s="255"/>
      <c r="D102" s="255"/>
      <c r="E102" s="255"/>
      <c r="F102" s="8">
        <v>835</v>
      </c>
      <c r="G102" s="21" t="s">
        <v>59</v>
      </c>
      <c r="H102" s="21" t="s">
        <v>52</v>
      </c>
      <c r="I102" s="21" t="s">
        <v>217</v>
      </c>
      <c r="J102" s="21" t="s">
        <v>100</v>
      </c>
      <c r="K102" s="51">
        <v>5</v>
      </c>
    </row>
    <row r="103" spans="1:13" ht="12.75">
      <c r="A103" s="201" t="s">
        <v>76</v>
      </c>
      <c r="B103" s="201"/>
      <c r="C103" s="201"/>
      <c r="D103" s="201"/>
      <c r="E103" s="201"/>
      <c r="F103" s="32"/>
      <c r="G103" s="19"/>
      <c r="H103" s="19"/>
      <c r="I103" s="19"/>
      <c r="J103" s="19"/>
      <c r="K103" s="50">
        <f>K12+K53+K59+K64+K80+K86+K95</f>
        <v>9936.1</v>
      </c>
      <c r="M103" s="23"/>
    </row>
    <row r="108" ht="12.75">
      <c r="L108" s="22"/>
    </row>
  </sheetData>
  <sheetProtection/>
  <mergeCells count="95">
    <mergeCell ref="A101:E101"/>
    <mergeCell ref="A102:E102"/>
    <mergeCell ref="A78:E78"/>
    <mergeCell ref="A94:E94"/>
    <mergeCell ref="A95:E95"/>
    <mergeCell ref="A89:E89"/>
    <mergeCell ref="A88:E88"/>
    <mergeCell ref="A96:E96"/>
    <mergeCell ref="A92:E92"/>
    <mergeCell ref="A82:E82"/>
    <mergeCell ref="A103:E103"/>
    <mergeCell ref="A100:E100"/>
    <mergeCell ref="A21:E21"/>
    <mergeCell ref="A90:E90"/>
    <mergeCell ref="A72:E72"/>
    <mergeCell ref="A93:E93"/>
    <mergeCell ref="A99:E99"/>
    <mergeCell ref="A77:E77"/>
    <mergeCell ref="A85:E85"/>
    <mergeCell ref="A98:E98"/>
    <mergeCell ref="A74:E74"/>
    <mergeCell ref="A75:E75"/>
    <mergeCell ref="A80:E80"/>
    <mergeCell ref="A81:E81"/>
    <mergeCell ref="A91:E91"/>
    <mergeCell ref="A70:E70"/>
    <mergeCell ref="A71:E71"/>
    <mergeCell ref="A73:E73"/>
    <mergeCell ref="A97:E97"/>
    <mergeCell ref="A84:E84"/>
    <mergeCell ref="A76:E76"/>
    <mergeCell ref="A79:E79"/>
    <mergeCell ref="A86:E86"/>
    <mergeCell ref="A87:E87"/>
    <mergeCell ref="A83:E83"/>
    <mergeCell ref="A69:E69"/>
    <mergeCell ref="A64:E64"/>
    <mergeCell ref="A61:E61"/>
    <mergeCell ref="A62:E62"/>
    <mergeCell ref="A63:E63"/>
    <mergeCell ref="A65:E65"/>
    <mergeCell ref="A67:E67"/>
    <mergeCell ref="A68:E68"/>
    <mergeCell ref="A66:E66"/>
    <mergeCell ref="A55:E55"/>
    <mergeCell ref="A58:E58"/>
    <mergeCell ref="A59:E59"/>
    <mergeCell ref="A60:E60"/>
    <mergeCell ref="A56:E56"/>
    <mergeCell ref="A57:E57"/>
    <mergeCell ref="A53:E53"/>
    <mergeCell ref="A44:E44"/>
    <mergeCell ref="A45:E45"/>
    <mergeCell ref="A46:E46"/>
    <mergeCell ref="A47:E47"/>
    <mergeCell ref="A54:E54"/>
    <mergeCell ref="A51:E51"/>
    <mergeCell ref="A52:E52"/>
    <mergeCell ref="A49:E49"/>
    <mergeCell ref="A50:E50"/>
    <mergeCell ref="A32:E32"/>
    <mergeCell ref="A33:E33"/>
    <mergeCell ref="A34:E34"/>
    <mergeCell ref="A23:E23"/>
    <mergeCell ref="A40:E40"/>
    <mergeCell ref="A41:E41"/>
    <mergeCell ref="A31:E31"/>
    <mergeCell ref="A26:E26"/>
    <mergeCell ref="A27:E27"/>
    <mergeCell ref="A28:E28"/>
    <mergeCell ref="A48:E48"/>
    <mergeCell ref="A35:E35"/>
    <mergeCell ref="A36:E36"/>
    <mergeCell ref="A37:E37"/>
    <mergeCell ref="A38:E38"/>
    <mergeCell ref="A39:E39"/>
    <mergeCell ref="A43:E43"/>
    <mergeCell ref="A42:E42"/>
    <mergeCell ref="A8:K8"/>
    <mergeCell ref="A10:E10"/>
    <mergeCell ref="A11:E11"/>
    <mergeCell ref="A13:E13"/>
    <mergeCell ref="A12:E12"/>
    <mergeCell ref="A22:E22"/>
    <mergeCell ref="A14:E14"/>
    <mergeCell ref="A29:E29"/>
    <mergeCell ref="A30:E30"/>
    <mergeCell ref="A18:E18"/>
    <mergeCell ref="A15:E15"/>
    <mergeCell ref="A16:E16"/>
    <mergeCell ref="A17:E17"/>
    <mergeCell ref="A20:E20"/>
    <mergeCell ref="A19:E19"/>
    <mergeCell ref="A25:E25"/>
    <mergeCell ref="A24:E24"/>
  </mergeCells>
  <printOptions/>
  <pageMargins left="1.1811023622047245" right="0.2755905511811024" top="0.7874015748031497" bottom="0.7874015748031497" header="0.5118110236220472" footer="0.5118110236220472"/>
  <pageSetup fitToHeight="0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2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23.8515625" style="1" customWidth="1"/>
    <col min="2" max="6" width="9.140625" style="1" customWidth="1"/>
    <col min="7" max="7" width="10.7109375" style="1" customWidth="1"/>
    <col min="8" max="8" width="14.140625" style="1" customWidth="1"/>
    <col min="9" max="9" width="11.7109375" style="1" customWidth="1"/>
    <col min="10" max="16384" width="9.140625" style="1" customWidth="1"/>
  </cols>
  <sheetData>
    <row r="1" spans="7:9" ht="12.75">
      <c r="G1" s="2"/>
      <c r="I1" s="49" t="s">
        <v>194</v>
      </c>
    </row>
    <row r="2" spans="7:9" ht="12.75">
      <c r="G2" s="2"/>
      <c r="I2" s="49" t="s">
        <v>1</v>
      </c>
    </row>
    <row r="3" spans="7:9" ht="12.75">
      <c r="G3" s="2"/>
      <c r="I3" s="49" t="s">
        <v>2</v>
      </c>
    </row>
    <row r="4" spans="7:9" ht="12.75">
      <c r="G4" s="2"/>
      <c r="I4" s="49" t="s">
        <v>287</v>
      </c>
    </row>
    <row r="5" spans="7:9" ht="12.75">
      <c r="G5" s="2"/>
      <c r="I5" s="49" t="s">
        <v>198</v>
      </c>
    </row>
    <row r="6" ht="12.75">
      <c r="I6" s="49" t="s">
        <v>334</v>
      </c>
    </row>
    <row r="8" spans="1:9" ht="37.5" customHeight="1">
      <c r="A8" s="110" t="s">
        <v>294</v>
      </c>
      <c r="B8" s="110"/>
      <c r="C8" s="110"/>
      <c r="D8" s="110"/>
      <c r="E8" s="110"/>
      <c r="F8" s="256"/>
      <c r="G8" s="256"/>
      <c r="H8" s="256"/>
      <c r="I8" s="257"/>
    </row>
    <row r="9" ht="12.75">
      <c r="I9" s="1" t="s">
        <v>174</v>
      </c>
    </row>
    <row r="10" spans="1:9" ht="71.25" customHeight="1">
      <c r="A10" s="72" t="s">
        <v>26</v>
      </c>
      <c r="B10" s="112" t="s">
        <v>185</v>
      </c>
      <c r="C10" s="113"/>
      <c r="D10" s="113"/>
      <c r="E10" s="113"/>
      <c r="F10" s="114"/>
      <c r="G10" s="114"/>
      <c r="H10" s="72" t="s">
        <v>257</v>
      </c>
      <c r="I10" s="72" t="s">
        <v>258</v>
      </c>
    </row>
    <row r="11" spans="1:9" s="74" customFormat="1" ht="12.75">
      <c r="A11" s="9">
        <v>1</v>
      </c>
      <c r="B11" s="115">
        <v>2</v>
      </c>
      <c r="C11" s="114"/>
      <c r="D11" s="114"/>
      <c r="E11" s="114"/>
      <c r="F11" s="114"/>
      <c r="G11" s="114"/>
      <c r="H11" s="76">
        <v>3</v>
      </c>
      <c r="I11" s="76">
        <v>4</v>
      </c>
    </row>
    <row r="12" spans="1:9" ht="17.25" customHeight="1">
      <c r="A12" s="28" t="s">
        <v>82</v>
      </c>
      <c r="B12" s="116" t="s">
        <v>307</v>
      </c>
      <c r="C12" s="114"/>
      <c r="D12" s="114"/>
      <c r="E12" s="114"/>
      <c r="F12" s="114"/>
      <c r="G12" s="114"/>
      <c r="H12" s="5">
        <v>0</v>
      </c>
      <c r="I12" s="5">
        <v>0</v>
      </c>
    </row>
    <row r="13" spans="1:9" ht="17.25" customHeight="1">
      <c r="A13" s="28" t="s">
        <v>181</v>
      </c>
      <c r="B13" s="107" t="s">
        <v>308</v>
      </c>
      <c r="C13" s="108"/>
      <c r="D13" s="108"/>
      <c r="E13" s="108"/>
      <c r="F13" s="108"/>
      <c r="G13" s="109"/>
      <c r="H13" s="5">
        <f>H14</f>
        <v>-9405.7</v>
      </c>
      <c r="I13" s="5">
        <f>I14</f>
        <v>-9553.5</v>
      </c>
    </row>
    <row r="14" spans="1:9" ht="31.5" customHeight="1">
      <c r="A14" s="28" t="s">
        <v>182</v>
      </c>
      <c r="B14" s="107" t="s">
        <v>285</v>
      </c>
      <c r="C14" s="108"/>
      <c r="D14" s="108"/>
      <c r="E14" s="108"/>
      <c r="F14" s="108"/>
      <c r="G14" s="109"/>
      <c r="H14" s="24">
        <v>-9405.7</v>
      </c>
      <c r="I14" s="5">
        <v>-9553.5</v>
      </c>
    </row>
    <row r="15" spans="1:9" ht="17.25" customHeight="1">
      <c r="A15" s="28" t="s">
        <v>183</v>
      </c>
      <c r="B15" s="107" t="s">
        <v>184</v>
      </c>
      <c r="C15" s="108"/>
      <c r="D15" s="108"/>
      <c r="E15" s="108"/>
      <c r="F15" s="108"/>
      <c r="G15" s="109"/>
      <c r="H15" s="24">
        <f>H16</f>
        <v>9405.7</v>
      </c>
      <c r="I15" s="5">
        <f>I16</f>
        <v>9553.5</v>
      </c>
    </row>
    <row r="16" spans="1:9" ht="28.5" customHeight="1">
      <c r="A16" s="28" t="s">
        <v>83</v>
      </c>
      <c r="B16" s="107" t="s">
        <v>286</v>
      </c>
      <c r="C16" s="108"/>
      <c r="D16" s="108"/>
      <c r="E16" s="108"/>
      <c r="F16" s="108"/>
      <c r="G16" s="109"/>
      <c r="H16" s="24">
        <v>9405.7</v>
      </c>
      <c r="I16" s="5">
        <v>9553.5</v>
      </c>
    </row>
    <row r="17" spans="1:9" ht="12.75" hidden="1">
      <c r="A17" s="65" t="s">
        <v>171</v>
      </c>
      <c r="B17" s="104"/>
      <c r="C17" s="105"/>
      <c r="D17" s="105"/>
      <c r="E17" s="105"/>
      <c r="F17" s="105"/>
      <c r="G17" s="106"/>
      <c r="H17" s="24">
        <v>0</v>
      </c>
      <c r="I17" s="5">
        <v>0</v>
      </c>
    </row>
    <row r="22" ht="12.75">
      <c r="G22" s="70"/>
    </row>
  </sheetData>
  <sheetProtection/>
  <mergeCells count="9">
    <mergeCell ref="B15:G15"/>
    <mergeCell ref="B16:G16"/>
    <mergeCell ref="B17:G17"/>
    <mergeCell ref="A8:I8"/>
    <mergeCell ref="B10:G10"/>
    <mergeCell ref="B11:G11"/>
    <mergeCell ref="B12:G12"/>
    <mergeCell ref="B13:G13"/>
    <mergeCell ref="B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L31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6.7109375" style="1" customWidth="1"/>
    <col min="2" max="2" width="6.00390625" style="1" customWidth="1"/>
    <col min="3" max="3" width="4.7109375" style="1" customWidth="1"/>
    <col min="4" max="4" width="2.8515625" style="1" customWidth="1"/>
    <col min="5" max="7" width="9.140625" style="1" customWidth="1"/>
    <col min="8" max="8" width="8.00390625" style="1" customWidth="1"/>
    <col min="9" max="9" width="8.8515625" style="1" customWidth="1"/>
    <col min="10" max="10" width="12.421875" style="1" customWidth="1"/>
    <col min="11" max="11" width="14.7109375" style="1" customWidth="1"/>
    <col min="12" max="12" width="12.00390625" style="6" customWidth="1"/>
    <col min="13" max="16384" width="9.140625" style="1" customWidth="1"/>
  </cols>
  <sheetData>
    <row r="1" spans="8:11" ht="12.75">
      <c r="H1" s="2"/>
      <c r="I1" s="117" t="s">
        <v>77</v>
      </c>
      <c r="J1" s="118"/>
      <c r="K1" s="118"/>
    </row>
    <row r="2" spans="8:11" ht="12.75">
      <c r="H2" s="2"/>
      <c r="I2" s="117" t="s">
        <v>1</v>
      </c>
      <c r="J2" s="118"/>
      <c r="K2" s="118"/>
    </row>
    <row r="3" spans="8:11" ht="12.75">
      <c r="H3" s="2"/>
      <c r="I3" s="117" t="s">
        <v>2</v>
      </c>
      <c r="J3" s="118"/>
      <c r="K3" s="118"/>
    </row>
    <row r="4" spans="8:11" ht="12.75">
      <c r="H4" s="277" t="s">
        <v>304</v>
      </c>
      <c r="I4" s="277"/>
      <c r="J4" s="277"/>
      <c r="K4" s="277"/>
    </row>
    <row r="5" spans="8:9" ht="0.75" customHeight="1" hidden="1">
      <c r="H5" s="2"/>
      <c r="I5" s="2"/>
    </row>
    <row r="6" spans="9:11" ht="12.75">
      <c r="I6" s="117" t="s">
        <v>199</v>
      </c>
      <c r="J6" s="118"/>
      <c r="K6" s="118"/>
    </row>
    <row r="7" spans="10:11" ht="12.75">
      <c r="J7" s="117" t="s">
        <v>332</v>
      </c>
      <c r="K7" s="117"/>
    </row>
    <row r="8" spans="1:11" ht="75.75" customHeight="1">
      <c r="A8" s="270" t="s">
        <v>295</v>
      </c>
      <c r="B8" s="270"/>
      <c r="C8" s="270"/>
      <c r="D8" s="270"/>
      <c r="E8" s="270"/>
      <c r="F8" s="270"/>
      <c r="G8" s="270"/>
      <c r="H8" s="270"/>
      <c r="I8" s="270"/>
      <c r="J8" s="270"/>
      <c r="K8" s="271"/>
    </row>
    <row r="9" spans="1:12" ht="29.25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3" t="s">
        <v>174</v>
      </c>
      <c r="L9" s="67"/>
    </row>
    <row r="10" spans="1:12" s="74" customFormat="1" ht="36" customHeight="1">
      <c r="A10" s="164" t="s">
        <v>3</v>
      </c>
      <c r="B10" s="272"/>
      <c r="C10" s="272"/>
      <c r="D10" s="165"/>
      <c r="E10" s="112" t="s">
        <v>157</v>
      </c>
      <c r="F10" s="112"/>
      <c r="G10" s="112"/>
      <c r="H10" s="112"/>
      <c r="I10" s="112"/>
      <c r="J10" s="8" t="s">
        <v>259</v>
      </c>
      <c r="K10" s="8" t="s">
        <v>260</v>
      </c>
      <c r="L10" s="47"/>
    </row>
    <row r="11" spans="1:12" s="74" customFormat="1" ht="12.75">
      <c r="A11" s="164">
        <v>1</v>
      </c>
      <c r="B11" s="273"/>
      <c r="C11" s="273"/>
      <c r="D11" s="274"/>
      <c r="E11" s="164">
        <v>2</v>
      </c>
      <c r="F11" s="273"/>
      <c r="G11" s="273"/>
      <c r="H11" s="273"/>
      <c r="I11" s="274"/>
      <c r="J11" s="8">
        <v>3</v>
      </c>
      <c r="K11" s="8">
        <v>4</v>
      </c>
      <c r="L11" s="47"/>
    </row>
    <row r="12" spans="1:12" ht="12.75">
      <c r="A12" s="230" t="s">
        <v>4</v>
      </c>
      <c r="B12" s="230"/>
      <c r="C12" s="230"/>
      <c r="D12" s="230"/>
      <c r="E12" s="258" t="s">
        <v>5</v>
      </c>
      <c r="F12" s="258"/>
      <c r="G12" s="258"/>
      <c r="H12" s="258"/>
      <c r="I12" s="258"/>
      <c r="J12" s="4">
        <v>6867</v>
      </c>
      <c r="K12" s="4">
        <v>7008</v>
      </c>
      <c r="L12" s="48"/>
    </row>
    <row r="13" spans="1:12" ht="12.75">
      <c r="A13" s="230" t="s">
        <v>6</v>
      </c>
      <c r="B13" s="230"/>
      <c r="C13" s="230"/>
      <c r="D13" s="230"/>
      <c r="E13" s="258" t="s">
        <v>7</v>
      </c>
      <c r="F13" s="258"/>
      <c r="G13" s="258"/>
      <c r="H13" s="258"/>
      <c r="I13" s="258"/>
      <c r="J13" s="4">
        <f>J14</f>
        <v>2538.7000000000003</v>
      </c>
      <c r="K13" s="4">
        <f>K14</f>
        <v>2545.5</v>
      </c>
      <c r="L13" s="48"/>
    </row>
    <row r="14" spans="1:12" ht="25.5" customHeight="1">
      <c r="A14" s="230" t="s">
        <v>8</v>
      </c>
      <c r="B14" s="230"/>
      <c r="C14" s="230"/>
      <c r="D14" s="230"/>
      <c r="E14" s="259" t="s">
        <v>9</v>
      </c>
      <c r="F14" s="260"/>
      <c r="G14" s="260"/>
      <c r="H14" s="260"/>
      <c r="I14" s="261"/>
      <c r="J14" s="5">
        <f>J17+J19+J24</f>
        <v>2538.7000000000003</v>
      </c>
      <c r="K14" s="5">
        <f>K17+K19+K24</f>
        <v>2545.5</v>
      </c>
      <c r="L14" s="46"/>
    </row>
    <row r="15" spans="1:12" ht="27" customHeight="1" hidden="1">
      <c r="A15" s="230" t="s">
        <v>84</v>
      </c>
      <c r="B15" s="230"/>
      <c r="C15" s="230"/>
      <c r="D15" s="230"/>
      <c r="E15" s="262" t="s">
        <v>11</v>
      </c>
      <c r="F15" s="263"/>
      <c r="G15" s="263"/>
      <c r="H15" s="263"/>
      <c r="I15" s="264"/>
      <c r="J15" s="5">
        <f>J16</f>
        <v>0</v>
      </c>
      <c r="K15" s="5">
        <f>K16</f>
        <v>0</v>
      </c>
      <c r="L15" s="46"/>
    </row>
    <row r="16" spans="1:12" ht="40.5" customHeight="1" hidden="1">
      <c r="A16" s="230" t="s">
        <v>84</v>
      </c>
      <c r="B16" s="230"/>
      <c r="C16" s="230"/>
      <c r="D16" s="230"/>
      <c r="E16" s="202" t="s">
        <v>13</v>
      </c>
      <c r="F16" s="203"/>
      <c r="G16" s="203"/>
      <c r="H16" s="203"/>
      <c r="I16" s="204"/>
      <c r="J16" s="5"/>
      <c r="K16" s="5"/>
      <c r="L16" s="46"/>
    </row>
    <row r="17" spans="1:12" ht="31.5" customHeight="1">
      <c r="A17" s="230" t="s">
        <v>319</v>
      </c>
      <c r="B17" s="230"/>
      <c r="C17" s="230"/>
      <c r="D17" s="230"/>
      <c r="E17" s="212" t="s">
        <v>14</v>
      </c>
      <c r="F17" s="213"/>
      <c r="G17" s="213"/>
      <c r="H17" s="213"/>
      <c r="I17" s="214"/>
      <c r="J17" s="5">
        <f>J18</f>
        <v>2338.4</v>
      </c>
      <c r="K17" s="5">
        <f>K18</f>
        <v>2345.2</v>
      </c>
      <c r="L17" s="46"/>
    </row>
    <row r="18" spans="1:12" ht="31.5" customHeight="1">
      <c r="A18" s="265" t="s">
        <v>311</v>
      </c>
      <c r="B18" s="266"/>
      <c r="C18" s="266"/>
      <c r="D18" s="267"/>
      <c r="E18" s="207" t="s">
        <v>261</v>
      </c>
      <c r="F18" s="210"/>
      <c r="G18" s="210"/>
      <c r="H18" s="210"/>
      <c r="I18" s="211"/>
      <c r="J18" s="5">
        <v>2338.4</v>
      </c>
      <c r="K18" s="29">
        <v>2345.2</v>
      </c>
      <c r="L18" s="68"/>
    </row>
    <row r="19" spans="1:12" ht="30" customHeight="1">
      <c r="A19" s="265" t="s">
        <v>320</v>
      </c>
      <c r="B19" s="266"/>
      <c r="C19" s="266"/>
      <c r="D19" s="267"/>
      <c r="E19" s="259" t="s">
        <v>325</v>
      </c>
      <c r="F19" s="268"/>
      <c r="G19" s="268"/>
      <c r="H19" s="268"/>
      <c r="I19" s="269"/>
      <c r="J19" s="5">
        <f>J20+J21</f>
        <v>200.3</v>
      </c>
      <c r="K19" s="5">
        <f>K20+K21</f>
        <v>200.3</v>
      </c>
      <c r="L19" s="46"/>
    </row>
    <row r="20" spans="1:12" ht="41.25" customHeight="1">
      <c r="A20" s="230" t="s">
        <v>321</v>
      </c>
      <c r="B20" s="230"/>
      <c r="C20" s="230"/>
      <c r="D20" s="230"/>
      <c r="E20" s="202" t="s">
        <v>202</v>
      </c>
      <c r="F20" s="203"/>
      <c r="G20" s="203"/>
      <c r="H20" s="203"/>
      <c r="I20" s="204"/>
      <c r="J20" s="5">
        <v>199.9</v>
      </c>
      <c r="K20" s="5">
        <v>199.9</v>
      </c>
      <c r="L20" s="46"/>
    </row>
    <row r="21" spans="1:12" ht="31.5" customHeight="1">
      <c r="A21" s="230" t="s">
        <v>322</v>
      </c>
      <c r="B21" s="230"/>
      <c r="C21" s="230"/>
      <c r="D21" s="230"/>
      <c r="E21" s="226" t="s">
        <v>262</v>
      </c>
      <c r="F21" s="226"/>
      <c r="G21" s="226"/>
      <c r="H21" s="226"/>
      <c r="I21" s="226"/>
      <c r="J21" s="5">
        <v>0.4</v>
      </c>
      <c r="K21" s="5">
        <v>0.4</v>
      </c>
      <c r="L21" s="46"/>
    </row>
    <row r="22" spans="1:12" ht="51" customHeight="1" hidden="1">
      <c r="A22" s="230" t="s">
        <v>15</v>
      </c>
      <c r="B22" s="230"/>
      <c r="C22" s="230"/>
      <c r="D22" s="230"/>
      <c r="E22" s="226" t="s">
        <v>16</v>
      </c>
      <c r="F22" s="226"/>
      <c r="G22" s="226"/>
      <c r="H22" s="226"/>
      <c r="I22" s="226"/>
      <c r="J22" s="5"/>
      <c r="K22" s="5"/>
      <c r="L22" s="46"/>
    </row>
    <row r="23" spans="1:12" ht="37.5" customHeight="1" hidden="1">
      <c r="A23" s="230" t="s">
        <v>15</v>
      </c>
      <c r="B23" s="230"/>
      <c r="C23" s="230"/>
      <c r="D23" s="230"/>
      <c r="E23" s="226" t="s">
        <v>85</v>
      </c>
      <c r="F23" s="226"/>
      <c r="G23" s="226"/>
      <c r="H23" s="226"/>
      <c r="I23" s="226"/>
      <c r="J23" s="5"/>
      <c r="K23" s="30"/>
      <c r="L23" s="69"/>
    </row>
    <row r="24" spans="1:12" ht="25.5" customHeight="1" hidden="1">
      <c r="A24" s="230" t="s">
        <v>118</v>
      </c>
      <c r="B24" s="230"/>
      <c r="C24" s="230"/>
      <c r="D24" s="230"/>
      <c r="E24" s="212" t="s">
        <v>80</v>
      </c>
      <c r="F24" s="213"/>
      <c r="G24" s="213"/>
      <c r="H24" s="213"/>
      <c r="I24" s="214"/>
      <c r="J24" s="5">
        <f>J25</f>
        <v>0</v>
      </c>
      <c r="K24" s="5">
        <f>K25</f>
        <v>0</v>
      </c>
      <c r="L24" s="46"/>
    </row>
    <row r="25" spans="1:12" ht="37.5" customHeight="1" hidden="1">
      <c r="A25" s="230" t="s">
        <v>117</v>
      </c>
      <c r="B25" s="230"/>
      <c r="C25" s="230"/>
      <c r="D25" s="230"/>
      <c r="E25" s="275" t="s">
        <v>116</v>
      </c>
      <c r="F25" s="276"/>
      <c r="G25" s="276"/>
      <c r="H25" s="276"/>
      <c r="I25" s="276"/>
      <c r="J25" s="5">
        <v>0</v>
      </c>
      <c r="K25" s="5">
        <v>0</v>
      </c>
      <c r="L25" s="46"/>
    </row>
    <row r="26" spans="1:12" ht="14.25" customHeight="1">
      <c r="A26" s="258" t="s">
        <v>17</v>
      </c>
      <c r="B26" s="258"/>
      <c r="C26" s="258"/>
      <c r="D26" s="258"/>
      <c r="E26" s="258"/>
      <c r="F26" s="258"/>
      <c r="G26" s="258"/>
      <c r="H26" s="258"/>
      <c r="I26" s="258"/>
      <c r="J26" s="4">
        <f>J13+J12</f>
        <v>9405.7</v>
      </c>
      <c r="K26" s="4">
        <f>K13+K12</f>
        <v>9553.5</v>
      </c>
      <c r="L26" s="48"/>
    </row>
    <row r="27" spans="1:10" ht="12.75">
      <c r="A27" s="129"/>
      <c r="B27" s="129"/>
      <c r="C27" s="129"/>
      <c r="D27" s="129"/>
      <c r="E27" s="130"/>
      <c r="F27" s="130"/>
      <c r="G27" s="130"/>
      <c r="H27" s="130"/>
      <c r="I27" s="130"/>
      <c r="J27" s="6"/>
    </row>
    <row r="31" spans="10:11" ht="12.75">
      <c r="J31" s="23"/>
      <c r="K31" s="23"/>
    </row>
  </sheetData>
  <sheetProtection/>
  <mergeCells count="42">
    <mergeCell ref="I1:K1"/>
    <mergeCell ref="I2:K2"/>
    <mergeCell ref="I3:K3"/>
    <mergeCell ref="I6:K6"/>
    <mergeCell ref="J7:K7"/>
    <mergeCell ref="H4:K4"/>
    <mergeCell ref="A27:D27"/>
    <mergeCell ref="E27:I27"/>
    <mergeCell ref="A22:D22"/>
    <mergeCell ref="E22:I22"/>
    <mergeCell ref="A23:D23"/>
    <mergeCell ref="A26:I26"/>
    <mergeCell ref="A25:D25"/>
    <mergeCell ref="E25:I25"/>
    <mergeCell ref="A24:D24"/>
    <mergeCell ref="E24:I24"/>
    <mergeCell ref="E23:I23"/>
    <mergeCell ref="A8:K8"/>
    <mergeCell ref="A10:D10"/>
    <mergeCell ref="E10:I10"/>
    <mergeCell ref="E11:I11"/>
    <mergeCell ref="A11:D11"/>
    <mergeCell ref="E18:I18"/>
    <mergeCell ref="A13:D13"/>
    <mergeCell ref="A21:D21"/>
    <mergeCell ref="E21:I21"/>
    <mergeCell ref="A20:D20"/>
    <mergeCell ref="E20:I20"/>
    <mergeCell ref="A16:D16"/>
    <mergeCell ref="E16:I16"/>
    <mergeCell ref="A19:D19"/>
    <mergeCell ref="E17:I17"/>
    <mergeCell ref="A18:D18"/>
    <mergeCell ref="E19:I19"/>
    <mergeCell ref="E12:I12"/>
    <mergeCell ref="A12:D12"/>
    <mergeCell ref="A14:D14"/>
    <mergeCell ref="A17:D17"/>
    <mergeCell ref="E13:I13"/>
    <mergeCell ref="E14:I14"/>
    <mergeCell ref="E15:I15"/>
    <mergeCell ref="A15:D1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Тасина</cp:lastModifiedBy>
  <cp:lastPrinted>2016-12-22T10:17:45Z</cp:lastPrinted>
  <dcterms:created xsi:type="dcterms:W3CDTF">1996-10-08T23:32:33Z</dcterms:created>
  <dcterms:modified xsi:type="dcterms:W3CDTF">2016-12-22T10:22:19Z</dcterms:modified>
  <cp:category/>
  <cp:version/>
  <cp:contentType/>
  <cp:contentStatus/>
</cp:coreProperties>
</file>