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95" activeTab="5"/>
  </bookViews>
  <sheets>
    <sheet name="2 Объем доходов" sheetId="1" r:id="rId1"/>
    <sheet name="6 дефицит" sheetId="2" r:id="rId2"/>
    <sheet name="3 расх раз. подр 09" sheetId="3" r:id="rId3"/>
    <sheet name="приложение4" sheetId="4" r:id="rId4"/>
    <sheet name="приложение 7" sheetId="5" r:id="rId5"/>
    <sheet name="приложение 5" sheetId="6" r:id="rId6"/>
  </sheets>
  <definedNames/>
  <calcPr fullCalcOnLoad="1"/>
</workbook>
</file>

<file path=xl/sharedStrings.xml><?xml version="1.0" encoding="utf-8"?>
<sst xmlns="http://schemas.openxmlformats.org/spreadsheetml/2006/main" count="796" uniqueCount="357">
  <si>
    <t xml:space="preserve">к решению Совета поселения </t>
  </si>
  <si>
    <t>Подраздел</t>
  </si>
  <si>
    <t>Раздел</t>
  </si>
  <si>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</si>
  <si>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</si>
  <si>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</si>
  <si>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</si>
  <si>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</si>
  <si>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</si>
  <si>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</si>
  <si>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</si>
  <si>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</si>
  <si>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</si>
  <si>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</si>
  <si>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</si>
  <si>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Межбюджетные трансферты</t>
  </si>
  <si>
    <t>Итого расходов</t>
  </si>
  <si>
    <t>01</t>
  </si>
  <si>
    <t>03</t>
  </si>
  <si>
    <t>04</t>
  </si>
  <si>
    <t>12</t>
  </si>
  <si>
    <t>02</t>
  </si>
  <si>
    <t>09</t>
  </si>
  <si>
    <t>10</t>
  </si>
  <si>
    <t>05</t>
  </si>
  <si>
    <t>07</t>
  </si>
  <si>
    <t>08</t>
  </si>
  <si>
    <t>11</t>
  </si>
  <si>
    <t>Приложение 4</t>
  </si>
  <si>
    <t xml:space="preserve">Целевая статья 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</si>
  <si>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</si>
  <si>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</si>
  <si>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Прочие мероприятия по благоустройству городских  округов  и поселений</t>
  </si>
  <si>
    <t xml:space="preserve">Код бюджетной классификации </t>
  </si>
  <si>
    <t>Наименование дохода</t>
  </si>
  <si>
    <t>Налог на имущество физических лиц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</si>
  <si>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</si>
  <si>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</si>
  <si>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Субсидий бюджетам муниципальных образований на разработку документов территориального планирования в рамках реализации долгосрочной целевой программы "Доступное жилье в Вологодской области на 2009-2010 годы"</t>
  </si>
  <si>
    <t>Всего доходов</t>
  </si>
  <si>
    <t>1 01 02000 01 0000 110</t>
  </si>
  <si>
    <t>Вид расходов</t>
  </si>
  <si>
    <t>Резервные фонды</t>
  </si>
  <si>
    <t>Резервные фонды местных администраций</t>
  </si>
  <si>
    <t xml:space="preserve"> 10000000 00 0000 000</t>
  </si>
  <si>
    <t xml:space="preserve"> 20000000 00 0000 000</t>
  </si>
  <si>
    <t xml:space="preserve"> 20200000 00 0000 000</t>
  </si>
  <si>
    <t xml:space="preserve"> 20202077 00 0000 000</t>
  </si>
  <si>
    <t>Налоговые и неналоговые доходы</t>
  </si>
  <si>
    <t xml:space="preserve"> 20201000 00 0000 151</t>
  </si>
  <si>
    <t xml:space="preserve"> 20203000 00 0000 151</t>
  </si>
  <si>
    <t xml:space="preserve"> 20203015 10 0000 151</t>
  </si>
  <si>
    <t xml:space="preserve"> 20203024 10 0000 151</t>
  </si>
  <si>
    <t xml:space="preserve"> 20202000 00 0000 151</t>
  </si>
  <si>
    <t>06</t>
  </si>
  <si>
    <t>Иные межбюджетные трансферты</t>
  </si>
  <si>
    <t>Национальная экономика</t>
  </si>
  <si>
    <t xml:space="preserve">"Об исполнении  бюджета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</si>
  <si>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</si>
  <si>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</si>
  <si>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Государственная пошлина</t>
  </si>
  <si>
    <t>Земельный налог по обязательствам до 1 января 2006 года</t>
  </si>
  <si>
    <t>Налоги на прибыль, доходы</t>
  </si>
  <si>
    <t>Налог на доходы физических лиц</t>
  </si>
  <si>
    <t>Налоги на имущество</t>
  </si>
  <si>
    <t>Прочие неналоговые доходы</t>
  </si>
  <si>
    <t xml:space="preserve">Земельный налог </t>
  </si>
  <si>
    <t>1 0606000 10 0000 110</t>
  </si>
  <si>
    <t>10601030 10 0000 110</t>
  </si>
  <si>
    <t>10804020 01 0000 110</t>
  </si>
  <si>
    <t>11100000 00 0000 110</t>
  </si>
  <si>
    <t>11400000 00 0000 000</t>
  </si>
  <si>
    <t xml:space="preserve">"Об исполнении бюджета </t>
  </si>
  <si>
    <t>Приложение 2</t>
  </si>
  <si>
    <t>"Об исполении бюджета</t>
  </si>
  <si>
    <t>Другие общегосударственные вопросы</t>
  </si>
  <si>
    <t>14</t>
  </si>
  <si>
    <t>Социальная политика</t>
  </si>
  <si>
    <t>Пенсионное обеспечение</t>
  </si>
  <si>
    <t>"Об исполнении бюджета</t>
  </si>
  <si>
    <t>20705000 10 0000 180</t>
  </si>
  <si>
    <t>20204014 10 0000 151</t>
  </si>
  <si>
    <t>Межбюджетные трансферты, передаваемые бюджетам поселений из бюджета муниципального района для осуществления части полномочий  по решению вопросов местного значения в соответствии  с заключенными соглашениями</t>
  </si>
  <si>
    <t>Единый сельскохозяйственный налог</t>
  </si>
  <si>
    <t>10503000 01 0000 110</t>
  </si>
  <si>
    <t>Доходы от оказания платных услуг и компенсации затрат государства</t>
  </si>
  <si>
    <t>13</t>
  </si>
  <si>
    <t>Обеспечение пожарной безопасности</t>
  </si>
  <si>
    <t>Дорожное хозяйство</t>
  </si>
  <si>
    <t>Культура, кинематография</t>
  </si>
  <si>
    <t>Социальное обеспечение населения</t>
  </si>
  <si>
    <t>2004999 10 0000 151</t>
  </si>
  <si>
    <t>20201001 10 0000 151</t>
  </si>
  <si>
    <t>Налоги на товары (работы, услуги) реализуемые на территории Российской Федерации</t>
  </si>
  <si>
    <t>1030000 00 0000 000</t>
  </si>
  <si>
    <t>103 02000 01 0000 110</t>
  </si>
  <si>
    <t>Акцизы по подакцизным товарам (продукции), производимым на территории Российской Федерации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</si>
  <si>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</si>
  <si>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</si>
  <si>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финансового(финансово-бюджетного) надзора</t>
  </si>
  <si>
    <t>.01</t>
  </si>
  <si>
    <t>.06</t>
  </si>
  <si>
    <t>Функционирование  высшего должностного лица субъекта российской Федерации и муниципального образования</t>
  </si>
  <si>
    <t>Код бюджетной классификации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</si>
  <si>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</si>
  <si>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 xml:space="preserve">Сумма </t>
  </si>
  <si>
    <t>835 01 05 00 00 00 0000 000</t>
  </si>
  <si>
    <t>835 01 05 02 00 00 0000 500</t>
  </si>
  <si>
    <t>835 01 05 02 01 10 0000 510</t>
  </si>
  <si>
    <t>Итого</t>
  </si>
  <si>
    <t>(тыс.руб.)</t>
  </si>
  <si>
    <t>Администрация сельского поселения Девятинское</t>
  </si>
  <si>
    <t>Функционирование  высшего должностного лица субъекта Российской Федерации и муниципального образования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</si>
  <si>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</si>
  <si>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</si>
  <si>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</si>
  <si>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</si>
  <si>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</si>
  <si>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осуществления государственных (муниципальных) нужд</t>
  </si>
  <si>
    <t>240</t>
  </si>
  <si>
    <t>Уплата налогов, сборов и иных платежей</t>
  </si>
  <si>
    <t>850</t>
  </si>
  <si>
    <t>76 0 0000</t>
  </si>
  <si>
    <t>540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</si>
  <si>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</si>
  <si>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</si>
  <si>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 xml:space="preserve">Резервные фонды </t>
  </si>
  <si>
    <t xml:space="preserve"> Резервные средства</t>
  </si>
  <si>
    <t>870</t>
  </si>
  <si>
    <t>Осуществление переданных полномочий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</si>
  <si>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</si>
  <si>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</si>
  <si>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</si>
  <si>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830</t>
  </si>
  <si>
    <t>Возмещение расходов по уплате государственной пошлины</t>
  </si>
  <si>
    <t>Мобилизационная и вневойсковая подготовка</t>
  </si>
  <si>
    <t>Дорожное хозяйство (дорожные фонды)</t>
  </si>
  <si>
    <t>Иные межбюджетные трансферты, перечисляемые в бюджет муниципального района на осуществление договорных обязательств в рамках межмуниципального сотрудничества в сфере дорожной деятельности</t>
  </si>
  <si>
    <t>Мероприятия в сфере дорожного хозяйства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</si>
  <si>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</si>
  <si>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области благоустройства</t>
  </si>
  <si>
    <t>Расходы  на выплаты персоналу казенных учреждений</t>
  </si>
  <si>
    <t>110</t>
  </si>
  <si>
    <t>Иные межбюджетные трансферты, перечисляемые в бюджет муниципального района на осуществление полномочий в сфере культуры</t>
  </si>
  <si>
    <t>Мероприятия в сфере социальной политики</t>
  </si>
  <si>
    <t>Дополнительное пенсионное обеспечение</t>
  </si>
  <si>
    <t>312</t>
  </si>
  <si>
    <t>Предоставление мер социальной поддержки отдельным категориям граждан в соответствии с решением Совета сельского поселения Девятинское от 07.11.14 года № 78 "О предоставлении мер социальной поддержки в форме денежной компенсации"</t>
  </si>
  <si>
    <t>313</t>
  </si>
  <si>
    <t>Физическая культура</t>
  </si>
  <si>
    <t>Обеспечение деятельности муниципальных учреждений</t>
  </si>
  <si>
    <t>Мероприятия в области  спорта и физической культуры</t>
  </si>
  <si>
    <t>90 0 0259</t>
  </si>
  <si>
    <t xml:space="preserve">ПОКАЗАТЕЛИ РАСХОДОВ БЮДЖЕТА ПОСЕЛЕНИЯ ПО РАЗДЕЛАМ, ПОДРАЗДЕЛАМ </t>
  </si>
  <si>
    <t>ПОКАЗАТЕЛИ РАСХОДОВ  БЮДЖЕТА ПОСЕЛЕНИЯ ПО</t>
  </si>
  <si>
    <t xml:space="preserve">к решению Совета </t>
  </si>
  <si>
    <t>(тыс.рублей)</t>
  </si>
  <si>
    <t xml:space="preserve">Наименование </t>
  </si>
  <si>
    <t>Код бюджетной классификации</t>
  </si>
  <si>
    <t>Доходы</t>
  </si>
  <si>
    <t>Акцизы по подакцизным товарам(продукции), производимым на территории Российской Федерации</t>
  </si>
  <si>
    <t>100 1 03 02000 01 0000 110</t>
  </si>
  <si>
    <t>Акцизы на автомобильный бензин, дизельное топливо, моторные масла для дизельных и (или) карбюраторных (инжекторных) двигателей, производимые на территории Росийской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</si>
  <si>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</si>
  <si>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</si>
  <si>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</si>
  <si>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</si>
  <si>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100 1 03 02230 01 0000 110</t>
  </si>
  <si>
    <t>Распределение бюджетных ассигнований</t>
  </si>
  <si>
    <t>Всего бюджетных ассигнований</t>
  </si>
  <si>
    <t>Прочие мероприятия в сфере дорожного хозяйства</t>
  </si>
  <si>
    <t>Иные закупки товаров, работ и услуг для государственных (муниципальных) нужд</t>
  </si>
  <si>
    <t>835 04 09 76 0 7602 000 000</t>
  </si>
  <si>
    <t>Проектирование и строительство (реконструкцию) автомобильных дорог общнго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</si>
  <si>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835 04 09 35 50203 240 000</t>
  </si>
  <si>
    <t>Исполнено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</si>
  <si>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</si>
  <si>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</si>
  <si>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</si>
  <si>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</si>
  <si>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</si>
  <si>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</si>
  <si>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</si>
  <si>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Прочие доходы от оказания платных услуг (работ)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</si>
  <si>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</si>
  <si>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ПОКАЗАТЕЛИ ДОХОДОВ  БЮДЖЕТА ПОСЕЛЕНИЯ ПО КОДАМ ВИДОВ ДОХОДОВ, ПОДВИДОВ ДОХОДОВ, КЛАССИФИКАЦИИ ОПЕРАЦИЙ СЕКТОРА ГОСУДАРСТВЕННОГО УПРАВЛЕНИЯ,ОТНОСЯЩИХСЯ К ДОХОДАМ БЮДЖЕТА</t>
  </si>
  <si>
    <t>10800000 00 0000 000</t>
  </si>
  <si>
    <t>11300000 00 0000 000</t>
  </si>
  <si>
    <t>11301995 10 0000 130</t>
  </si>
  <si>
    <t>1 14 06013 10 0000 430</t>
  </si>
  <si>
    <t>1 11 05013 10 0000 120</t>
  </si>
  <si>
    <t>1 11 05035 10 0000 120</t>
  </si>
  <si>
    <t>1 06 01030 10 0000 110</t>
  </si>
  <si>
    <t xml:space="preserve"> 1 03 02240 01 0000 110</t>
  </si>
  <si>
    <t>1 03 02250 01 0000 110</t>
  </si>
  <si>
    <t xml:space="preserve"> 1 03 02230 01 0000 110</t>
  </si>
  <si>
    <t xml:space="preserve"> 1 03 02260 01 0000 110</t>
  </si>
  <si>
    <t>1 01 02010 01 0000 110</t>
  </si>
  <si>
    <t>1 01 02020 01 0000 110</t>
  </si>
  <si>
    <t>1 01 02030 01 0000 110</t>
  </si>
  <si>
    <t>ПОКАЗАТЕЛИ ИСТОЧНИКОВ</t>
  </si>
  <si>
    <t>ФИНАНСИРОВАНИЯ ДЕФИЦИТА БЮДЖЕТА ПОСЕЛЕНИЯ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</si>
  <si>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 xml:space="preserve">                      Приложение 5</t>
  </si>
  <si>
    <t xml:space="preserve">            к решению Совета поселения</t>
  </si>
  <si>
    <t xml:space="preserve"> «Об исполнении бюджета сельского</t>
  </si>
  <si>
    <t xml:space="preserve">ПОКАЗАТЕЛИ ИСТОЧНИКОВ  ФИНАНСИРОВАНИЯ ДЕФИЦИТА БЮДЖЕТА ПОСЕЛЕНИЯ ПО КОДАМ КЛАССИФИКАЦИИ ИСТОЧНИКОВ ФИНАНСИРОВАНИЯ ДЕФИЦИТА БЮДЖЕТА </t>
  </si>
  <si>
    <t xml:space="preserve">      (тыс. рублей)</t>
  </si>
  <si>
    <t xml:space="preserve"> Наименование показателя</t>
  </si>
  <si>
    <t>Код  бюджетной классификации</t>
  </si>
  <si>
    <t>администратора источника финансирования</t>
  </si>
  <si>
    <t>источника финансирования</t>
  </si>
  <si>
    <t>Источники финансирования дефицита бюджета - всего</t>
  </si>
  <si>
    <t>X</t>
  </si>
  <si>
    <t>ИСТОЧНИКИ ВНУТРЕННЕГО ФИНАНСИРОВАНИЯ ДЕФИЦИТОВ  БЮДЖЕТОВ</t>
  </si>
  <si>
    <t>000 01 00 00 00 00 0000 000</t>
  </si>
  <si>
    <t>В том числе:</t>
  </si>
  <si>
    <t>Изменение остатков средств</t>
  </si>
  <si>
    <t>Изменение остатков средств на счетах по учету  средств бюджетов</t>
  </si>
  <si>
    <t>000 01 05 00 00 00 0000 000</t>
  </si>
  <si>
    <t>000 01 05 02 01 10 0000 510</t>
  </si>
  <si>
    <t>000 01 05 02 01 00 0000510</t>
  </si>
  <si>
    <t>000 01 05 02 00 00 0000 500</t>
  </si>
  <si>
    <t>000 01 05 00 00 00 0000 500</t>
  </si>
  <si>
    <t>Приложение 3</t>
  </si>
  <si>
    <t>Приложение 7</t>
  </si>
  <si>
    <t>ПОКАЗАТЕЛИ</t>
  </si>
  <si>
    <t>Приложение  6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</si>
  <si>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</si>
  <si>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</si>
  <si>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</si>
  <si>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физисческих лиц, обладающих земельным участком, расположенным в границах сельских территорий</t>
  </si>
  <si>
    <t>835 04 09 81 0 4120 240 000</t>
  </si>
  <si>
    <t>835 04 081 0 4120 000 000</t>
  </si>
  <si>
    <t>Иные межбюджетные трансферты, передаваемые бюджетам поселений из бюджетов райрнов на осуществление части полномочий по решению вопросовместного значения в соответствии с заключенными соглашениями</t>
  </si>
  <si>
    <t>77 0 7403</t>
  </si>
  <si>
    <t>ГРБС</t>
  </si>
  <si>
    <t>Иные межбюджетные трансферты субъекта по результатам реализации инициатив о преобразовании поселений путем их объединения</t>
  </si>
  <si>
    <t>91 1 7403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</si>
  <si>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</si>
  <si>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осуществление полномочий в сфере культуры(администрирование)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</si>
  <si>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</si>
  <si>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76 1 0000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</si>
  <si>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</si>
  <si>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76 1 6401</t>
  </si>
  <si>
    <t>Исполнение судебных актов</t>
  </si>
  <si>
    <t>Обеспечение мероприятий по пожарной безопасности</t>
  </si>
  <si>
    <t>Мероприятия, связанные с обеспечением безопасности и жизнедеятельности</t>
  </si>
  <si>
    <t>84 0 6402</t>
  </si>
  <si>
    <t>Обеспечение мероприятий в области жилищно-коммунального хозяйства</t>
  </si>
  <si>
    <t>Организация и содержание мест захоронения</t>
  </si>
  <si>
    <t>85 3 2024</t>
  </si>
  <si>
    <t>Мероприятия в области культуры</t>
  </si>
  <si>
    <t>Расходы на выплаты персоналу казенных учреждений</t>
  </si>
  <si>
    <t>Публичные нормативные социальные выплаты гражданам</t>
  </si>
  <si>
    <t>Физкультура и спорт</t>
  </si>
  <si>
    <t>Мобилизационная  и вневойсковая подготовка</t>
  </si>
  <si>
    <t>Функционирование  Правительства Российской Федерации, высших исполнительных органов государственной  всласти субъектов российской Федерации, местных администраций</t>
  </si>
  <si>
    <t>сельского поселения Девятинское за 2016 год "</t>
  </si>
  <si>
    <t>ЗА 2016 ГОД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</si>
  <si>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</si>
  <si>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</si>
  <si>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</si>
  <si>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симтемы Российской Федерации </t>
  </si>
  <si>
    <t xml:space="preserve">Дотации бюджетам сельских поселений на выравнивание бюджетной обеспеченности    </t>
  </si>
  <si>
    <t>Субвенции бюджетам сельских поселений  на осуществление полномочий по первичному воинскому учету на территориях, где отсутствуют военные комиссариаты</t>
  </si>
  <si>
    <t>Субвенции бюджета сельских поселений на выполнение передаваемых полномочий субъектов Российской Федерации</t>
  </si>
  <si>
    <t>20202000 00 0000 151</t>
  </si>
  <si>
    <t>2020251 10 0000151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</si>
  <si>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</si>
  <si>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реализацию федеральных целевых программ</t>
  </si>
  <si>
    <t>Доходы от реализации иного имущества , находящегося в собственности сельских поселений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</si>
  <si>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11402053 10 0000 410</t>
  </si>
  <si>
    <t>Изменение остатков средств на счетах по учету средств бюджетов</t>
  </si>
  <si>
    <t>Увеличение прочих остатков средств бюджетов сельских поселений</t>
  </si>
  <si>
    <t>Увеличение прочих остатков средств денежных средств бюджетов  сельских поселений поселений</t>
  </si>
  <si>
    <t>сельского поселения Девятинское за 2016 год"</t>
  </si>
  <si>
    <t>ПОЛУЧЕННЫХ ДОХОДОВ И РАСХОДОВ БЮДЖЕТНЫХ АССИГНОВАНИЙ МУНИЦИПАЛЬНОГО ДОРОЖНОГО ФОНДА ПОСЕЛЕНИЯ В 2016 ГОДУ</t>
  </si>
  <si>
    <t>835 04 09 84 0 0020200 000 000</t>
  </si>
  <si>
    <t>835 04 09 840 0000000 000 000</t>
  </si>
  <si>
    <t>835 04 09 00 0 0000000 000 000</t>
  </si>
  <si>
    <t>835 04 09 84 0 0020200 240 000</t>
  </si>
  <si>
    <t>Остаток дорожного фонда на 01.01.2016 года</t>
  </si>
  <si>
    <t>поселения Девятинское  за 2016 год»</t>
  </si>
  <si>
    <t>Увеличение прочих остатков денежных средств  бюджета сельского  поселения</t>
  </si>
  <si>
    <t>Увеличение прочих остатков денежных средств  бюджетов сельских поселений</t>
  </si>
  <si>
    <t xml:space="preserve"> КЛАССИФИКАЦИИ РАСХОДОВ ЗА 2016 ГОД</t>
  </si>
  <si>
    <t>Сельское хозяйство и рыболовство</t>
  </si>
  <si>
    <t>91 0 00 00000</t>
  </si>
  <si>
    <t>91 1 00 00000</t>
  </si>
  <si>
    <t>91 1 00 00190</t>
  </si>
  <si>
    <t>76 000 00000</t>
  </si>
  <si>
    <t>76 400 00000</t>
  </si>
  <si>
    <t>76 400 64010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</si>
  <si>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</si>
  <si>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</si>
  <si>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</si>
  <si>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91 000 00000</t>
  </si>
  <si>
    <t>91 000 00190</t>
  </si>
  <si>
    <t>91 000 74030</t>
  </si>
  <si>
    <t>76 800 00000</t>
  </si>
  <si>
    <t>76 800 64010</t>
  </si>
  <si>
    <t>70 000 00000</t>
  </si>
  <si>
    <t>70 500 00000</t>
  </si>
  <si>
    <t>73 0 00 00000</t>
  </si>
  <si>
    <t>73 0 00 72140</t>
  </si>
  <si>
    <t>97 0 00 00000</t>
  </si>
  <si>
    <t>97 0 00 21080</t>
  </si>
  <si>
    <t>97 0 00 21110</t>
  </si>
  <si>
    <t>97 0 00 21310</t>
  </si>
  <si>
    <t xml:space="preserve">97 0 00 21310 </t>
  </si>
  <si>
    <t>73 0 00 51180</t>
  </si>
  <si>
    <t>73 0  0051180</t>
  </si>
  <si>
    <t>78 0 00 00000</t>
  </si>
  <si>
    <t>78 0 00 23010</t>
  </si>
  <si>
    <t>Мероприятия в сфере сельского хозяйства</t>
  </si>
  <si>
    <t>Субсидии  на реализацию мероприятий ФЦП "Устойчивое  развитие сельских территорий на 2014-2017 г. и на период 2020 г."</t>
  </si>
  <si>
    <t>51 0 00 50180</t>
  </si>
  <si>
    <t>Субсидии  на грантовую  поддержку местных инициатив граждан, проживающих в сельской местности</t>
  </si>
  <si>
    <t>51 000 RO 183</t>
  </si>
  <si>
    <t>51 000RO 183</t>
  </si>
  <si>
    <t>Софинансирование на грантовую  поддержку местных инициатив граждан, проживающих в сельской местности</t>
  </si>
  <si>
    <t>51 00021 360</t>
  </si>
  <si>
    <t>51 000 21 360</t>
  </si>
  <si>
    <t>84 0 00 00000</t>
  </si>
  <si>
    <t>84 0 00 20200</t>
  </si>
  <si>
    <t>84 0 0020200</t>
  </si>
  <si>
    <t>244</t>
  </si>
  <si>
    <t>85 0 00 00000</t>
  </si>
  <si>
    <t>85 3 00 00000</t>
  </si>
  <si>
    <t>85 3 00 20220</t>
  </si>
  <si>
    <t>85 3 00 20240</t>
  </si>
  <si>
    <t>85 3 00 20250</t>
  </si>
  <si>
    <t>85 3 00 74030</t>
  </si>
  <si>
    <t>Организационно-воспитательная работа с молодежью</t>
  </si>
  <si>
    <t>79 0 000000 0</t>
  </si>
  <si>
    <t>Проведение мероприятий для детей и молодежи</t>
  </si>
  <si>
    <t>79 0 00 2059 0</t>
  </si>
  <si>
    <t>76 0  00 00000</t>
  </si>
  <si>
    <t>76 4  00 00000</t>
  </si>
  <si>
    <t>76 4 00 64010</t>
  </si>
  <si>
    <t>77 0 00 00000</t>
  </si>
  <si>
    <t>Погашение  просроченной кредиторской задолженности по теплоснабжению</t>
  </si>
  <si>
    <t>77 0 00 01591</t>
  </si>
  <si>
    <t>77 0 00 01590</t>
  </si>
  <si>
    <t>83 0 00 00000</t>
  </si>
  <si>
    <t>83 0 00 83010</t>
  </si>
  <si>
    <t>Иные пенсии, социальные доплаты к пенсиям</t>
  </si>
  <si>
    <t>83 000 83010</t>
  </si>
  <si>
    <t>99 000 00000</t>
  </si>
  <si>
    <t>99 000 81020</t>
  </si>
  <si>
    <t>Пособия, компенсации, меры социальной поддержки по публичным нормативным обязательствам</t>
  </si>
  <si>
    <t>77 000 00000</t>
  </si>
  <si>
    <t>77 0 00 00590</t>
  </si>
  <si>
    <t>77 000 00590</t>
  </si>
  <si>
    <t>77 000 74030</t>
  </si>
  <si>
    <t>51 0 0000000</t>
  </si>
  <si>
    <t>ВЕДОМСТВЕННОЙ СТРУКТУРЕ ЗА 2016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</si>
</sst>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_ ;[Red]\-#,##0.0\ "/>
    <numFmt numFmtId="178" formatCode="0.000"/>
    <numFmt numFmtId="179" formatCode="#,##0.00_ ;\-#,##0.00\ "/>
    <numFmt numFmtId="180" formatCode="#,##0.00&quot;р.&quot;"/>
    <numFmt numFmtId="181" formatCode="#,##0.000"/>
    <numFmt numFmtId="182" formatCode="#,##0.0"/>
    <numFmt numFmtId="183" formatCode="0.000000"/>
    <numFmt numFmtId="184" formatCode="0.00000"/>
    <numFmt numFmtId="185" formatCode="0.0000"/>
    <numFmt numFmtId="186" formatCode="0.0000000"/>
    <numFmt numFmtId="187" formatCode="#,##0.0;[Red]\-#,##0.0"/>
    <numFmt numFmtId="188" formatCode="#,##0.00;[Red]\-#,##0.00;0.00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1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56">
      <alignment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top" wrapText="1"/>
      <protection/>
    </xf>
    <xf numFmtId="0" fontId="0" fillId="0" borderId="10" xfId="56" applyFont="1" applyBorder="1" applyAlignment="1">
      <alignment horizontal="center"/>
      <protection/>
    </xf>
    <xf numFmtId="3" fontId="1" fillId="0" borderId="10" xfId="56" applyNumberFormat="1" applyFont="1" applyBorder="1" applyAlignment="1">
      <alignment horizontal="center" vertical="top" wrapText="1"/>
      <protection/>
    </xf>
    <xf numFmtId="176" fontId="1" fillId="0" borderId="10" xfId="56" applyNumberFormat="1" applyFont="1" applyBorder="1">
      <alignment/>
      <protection/>
    </xf>
    <xf numFmtId="176" fontId="1" fillId="0" borderId="10" xfId="56" applyNumberFormat="1" applyFont="1" applyFill="1" applyBorder="1">
      <alignment/>
      <protection/>
    </xf>
    <xf numFmtId="0" fontId="3" fillId="0" borderId="10" xfId="56" applyFont="1" applyBorder="1">
      <alignment/>
      <protection/>
    </xf>
    <xf numFmtId="0" fontId="0" fillId="0" borderId="0" xfId="56" applyAlignment="1">
      <alignment/>
      <protection/>
    </xf>
    <xf numFmtId="0" fontId="2" fillId="0" borderId="1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/>
      <protection/>
    </xf>
    <xf numFmtId="49" fontId="1" fillId="32" borderId="10" xfId="56" applyNumberFormat="1" applyFont="1" applyFill="1" applyBorder="1" applyAlignment="1">
      <alignment horizontal="center"/>
      <protection/>
    </xf>
    <xf numFmtId="0" fontId="0" fillId="0" borderId="10" xfId="56" applyBorder="1">
      <alignment/>
      <protection/>
    </xf>
    <xf numFmtId="49" fontId="8" fillId="0" borderId="10" xfId="56" applyNumberFormat="1" applyFont="1" applyBorder="1" applyAlignment="1">
      <alignment horizontal="center"/>
      <protection/>
    </xf>
    <xf numFmtId="49" fontId="1" fillId="0" borderId="15" xfId="56" applyNumberFormat="1" applyFont="1" applyBorder="1" applyAlignment="1">
      <alignment horizontal="center"/>
      <protection/>
    </xf>
    <xf numFmtId="49" fontId="1" fillId="0" borderId="16" xfId="56" applyNumberFormat="1" applyFont="1" applyBorder="1" applyAlignment="1">
      <alignment horizontal="center"/>
      <protection/>
    </xf>
    <xf numFmtId="49" fontId="1" fillId="0" borderId="10" xfId="56" applyNumberFormat="1" applyFont="1" applyBorder="1" applyAlignment="1">
      <alignment horizontal="center" wrapText="1"/>
      <protection/>
    </xf>
    <xf numFmtId="49" fontId="1" fillId="0" borderId="17" xfId="56" applyNumberFormat="1" applyFont="1" applyBorder="1" applyAlignment="1">
      <alignment horizontal="center"/>
      <protection/>
    </xf>
    <xf numFmtId="49" fontId="1" fillId="0" borderId="12" xfId="56" applyNumberFormat="1" applyFont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 wrapText="1"/>
      <protection/>
    </xf>
    <xf numFmtId="49" fontId="1" fillId="0" borderId="10" xfId="56" applyNumberFormat="1" applyFont="1" applyBorder="1" applyAlignment="1">
      <alignment horizontal="center" vertical="center" wrapText="1"/>
      <protection/>
    </xf>
    <xf numFmtId="0" fontId="1" fillId="0" borderId="15" xfId="56" applyFont="1" applyBorder="1" applyAlignment="1">
      <alignment horizontal="center"/>
      <protection/>
    </xf>
    <xf numFmtId="0" fontId="1" fillId="0" borderId="17" xfId="56" applyFont="1" applyBorder="1" applyAlignment="1">
      <alignment horizontal="center" wrapText="1"/>
      <protection/>
    </xf>
    <xf numFmtId="0" fontId="1" fillId="0" borderId="10" xfId="56" applyFont="1" applyBorder="1" applyAlignment="1">
      <alignment horizontal="center" wrapText="1"/>
      <protection/>
    </xf>
    <xf numFmtId="0" fontId="58" fillId="0" borderId="0" xfId="0" applyFont="1" applyAlignment="1">
      <alignment/>
    </xf>
    <xf numFmtId="0" fontId="1" fillId="0" borderId="16" xfId="56" applyFont="1" applyBorder="1" applyAlignment="1">
      <alignment horizontal="left" wrapText="1"/>
      <protection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left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0" xfId="56" applyFont="1" applyAlignment="1">
      <alignment horizontal="right"/>
      <protection/>
    </xf>
    <xf numFmtId="0" fontId="10" fillId="0" borderId="0" xfId="53" applyNumberFormat="1" applyFont="1" applyFill="1" applyAlignment="1" applyProtection="1">
      <alignment/>
      <protection hidden="1"/>
    </xf>
    <xf numFmtId="0" fontId="10" fillId="0" borderId="0" xfId="53" applyNumberFormat="1" applyFont="1" applyFill="1" applyAlignment="1" applyProtection="1">
      <alignment horizontal="right"/>
      <protection hidden="1"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1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6" xfId="53" applyNumberFormat="1" applyFont="1" applyFill="1" applyBorder="1" applyAlignment="1" applyProtection="1">
      <alignment horizontal="left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5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vertical="center" wrapText="1"/>
    </xf>
    <xf numFmtId="0" fontId="5" fillId="0" borderId="16" xfId="53" applyNumberFormat="1" applyFont="1" applyFill="1" applyBorder="1" applyAlignment="1" applyProtection="1">
      <alignment wrapText="1"/>
      <protection hidden="1"/>
    </xf>
    <xf numFmtId="0" fontId="5" fillId="0" borderId="18" xfId="53" applyNumberFormat="1" applyFont="1" applyFill="1" applyBorder="1" applyAlignment="1" applyProtection="1">
      <alignment wrapText="1"/>
      <protection hidden="1"/>
    </xf>
    <xf numFmtId="182" fontId="5" fillId="0" borderId="17" xfId="53" applyNumberFormat="1" applyFont="1" applyFill="1" applyBorder="1" applyAlignment="1" applyProtection="1">
      <alignment horizontal="right"/>
      <protection hidden="1"/>
    </xf>
    <xf numFmtId="0" fontId="1" fillId="0" borderId="18" xfId="53" applyNumberFormat="1" applyFont="1" applyFill="1" applyBorder="1" applyAlignment="1" applyProtection="1">
      <alignment horizontal="center"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2" fillId="0" borderId="18" xfId="53" applyNumberFormat="1" applyFont="1" applyFill="1" applyBorder="1" applyAlignment="1" applyProtection="1">
      <alignment wrapText="1"/>
      <protection hidden="1"/>
    </xf>
    <xf numFmtId="0" fontId="1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6" applyFont="1" applyFill="1" applyBorder="1" applyAlignment="1">
      <alignment horizontal="justify" vertical="center" wrapText="1"/>
      <protection/>
    </xf>
    <xf numFmtId="182" fontId="11" fillId="0" borderId="10" xfId="53" applyNumberFormat="1" applyFont="1" applyFill="1" applyBorder="1" applyAlignment="1" applyProtection="1">
      <alignment horizontal="right"/>
      <protection hidden="1"/>
    </xf>
    <xf numFmtId="0" fontId="1" fillId="0" borderId="10" xfId="56" applyFont="1" applyFill="1" applyBorder="1" applyAlignment="1">
      <alignment horizontal="justify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 hidden="1"/>
    </xf>
    <xf numFmtId="182" fontId="11" fillId="0" borderId="10" xfId="53" applyNumberFormat="1" applyFont="1" applyFill="1" applyBorder="1" applyAlignment="1" applyProtection="1">
      <alignment horizontal="right" vertical="top"/>
      <protection hidden="1"/>
    </xf>
    <xf numFmtId="49" fontId="1" fillId="0" borderId="17" xfId="53" applyNumberFormat="1" applyFont="1" applyFill="1" applyBorder="1" applyAlignment="1" applyProtection="1">
      <alignment horizontal="center" vertical="top" wrapText="1"/>
      <protection hidden="1"/>
    </xf>
    <xf numFmtId="0" fontId="1" fillId="0" borderId="15" xfId="56" applyFont="1" applyBorder="1" applyAlignment="1">
      <alignment horizontal="justify" vertical="top" wrapText="1"/>
      <protection/>
    </xf>
    <xf numFmtId="187" fontId="7" fillId="0" borderId="10" xfId="54" applyNumberFormat="1" applyFont="1" applyFill="1" applyBorder="1" applyAlignment="1" applyProtection="1">
      <alignment horizontal="right" vertical="top"/>
      <protection hidden="1"/>
    </xf>
    <xf numFmtId="187" fontId="11" fillId="0" borderId="10" xfId="54" applyNumberFormat="1" applyFont="1" applyFill="1" applyBorder="1" applyAlignment="1" applyProtection="1">
      <alignment horizontal="right" vertical="top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0" fontId="1" fillId="0" borderId="0" xfId="56" applyFont="1" applyBorder="1" applyAlignment="1">
      <alignment horizontal="left"/>
      <protection/>
    </xf>
    <xf numFmtId="0" fontId="1" fillId="0" borderId="10" xfId="56" applyFont="1" applyBorder="1" applyAlignment="1">
      <alignment horizontal="right"/>
      <protection/>
    </xf>
    <xf numFmtId="0" fontId="1" fillId="0" borderId="10" xfId="0" applyFont="1" applyFill="1" applyBorder="1" applyAlignment="1">
      <alignment/>
    </xf>
    <xf numFmtId="1" fontId="2" fillId="0" borderId="16" xfId="0" applyNumberFormat="1" applyFont="1" applyBorder="1" applyAlignment="1">
      <alignment horizontal="left" wrapText="1"/>
    </xf>
    <xf numFmtId="1" fontId="2" fillId="0" borderId="18" xfId="0" applyNumberFormat="1" applyFont="1" applyBorder="1" applyAlignment="1">
      <alignment horizontal="left" wrapText="1"/>
    </xf>
    <xf numFmtId="1" fontId="2" fillId="0" borderId="17" xfId="0" applyNumberFormat="1" applyFont="1" applyBorder="1" applyAlignment="1">
      <alignment horizontal="left" wrapText="1"/>
    </xf>
    <xf numFmtId="176" fontId="5" fillId="0" borderId="10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16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17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82" fontId="2" fillId="0" borderId="10" xfId="53" applyNumberFormat="1" applyFont="1" applyFill="1" applyBorder="1" applyAlignment="1" applyProtection="1">
      <alignment horizontal="right"/>
      <protection hidden="1"/>
    </xf>
    <xf numFmtId="0" fontId="18" fillId="0" borderId="10" xfId="56" applyFont="1" applyBorder="1" applyAlignment="1">
      <alignment horizontal="center" vertical="center"/>
      <protection/>
    </xf>
    <xf numFmtId="0" fontId="18" fillId="0" borderId="10" xfId="56" applyFont="1" applyBorder="1" applyAlignment="1">
      <alignment horizontal="center" vertical="center" wrapText="1"/>
      <protection/>
    </xf>
    <xf numFmtId="176" fontId="1" fillId="0" borderId="10" xfId="56" applyNumberFormat="1" applyFont="1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49" fontId="1" fillId="0" borderId="12" xfId="56" applyNumberFormat="1" applyFont="1" applyFill="1" applyBorder="1" applyAlignment="1">
      <alignment horizontal="center" wrapText="1"/>
      <protection/>
    </xf>
    <xf numFmtId="49" fontId="1" fillId="0" borderId="0" xfId="56" applyNumberFormat="1" applyFont="1" applyBorder="1" applyAlignment="1">
      <alignment horizontal="center"/>
      <protection/>
    </xf>
    <xf numFmtId="176" fontId="1" fillId="0" borderId="15" xfId="56" applyNumberFormat="1" applyFont="1" applyFill="1" applyBorder="1" applyAlignment="1">
      <alignment horizontal="center"/>
      <protection/>
    </xf>
    <xf numFmtId="176" fontId="1" fillId="0" borderId="10" xfId="56" applyNumberFormat="1" applyFont="1" applyBorder="1" applyAlignment="1">
      <alignment horizontal="center"/>
      <protection/>
    </xf>
    <xf numFmtId="176" fontId="2" fillId="0" borderId="10" xfId="56" applyNumberFormat="1" applyFont="1" applyBorder="1" applyAlignment="1">
      <alignment horizontal="center"/>
      <protection/>
    </xf>
    <xf numFmtId="2" fontId="5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56" applyNumberFormat="1" applyFont="1" applyBorder="1" applyAlignment="1">
      <alignment horizontal="center"/>
      <protection/>
    </xf>
    <xf numFmtId="49" fontId="2" fillId="0" borderId="15" xfId="56" applyNumberFormat="1" applyFont="1" applyBorder="1" applyAlignment="1">
      <alignment horizontal="center"/>
      <protection/>
    </xf>
    <xf numFmtId="176" fontId="2" fillId="0" borderId="10" xfId="56" applyNumberFormat="1" applyFont="1" applyFill="1" applyBorder="1" applyAlignment="1">
      <alignment horizontal="center"/>
      <protection/>
    </xf>
    <xf numFmtId="49" fontId="2" fillId="0" borderId="16" xfId="56" applyNumberFormat="1" applyFont="1" applyBorder="1" applyAlignment="1">
      <alignment horizontal="center"/>
      <protection/>
    </xf>
    <xf numFmtId="49" fontId="2" fillId="0" borderId="12" xfId="56" applyNumberFormat="1" applyFont="1" applyFill="1" applyBorder="1" applyAlignment="1">
      <alignment horizontal="center" wrapText="1"/>
      <protection/>
    </xf>
    <xf numFmtId="49" fontId="2" fillId="0" borderId="17" xfId="56" applyNumberFormat="1" applyFont="1" applyBorder="1" applyAlignment="1">
      <alignment horizontal="center"/>
      <protection/>
    </xf>
    <xf numFmtId="49" fontId="2" fillId="0" borderId="12" xfId="56" applyNumberFormat="1" applyFont="1" applyBorder="1" applyAlignment="1">
      <alignment horizontal="center"/>
      <protection/>
    </xf>
    <xf numFmtId="176" fontId="2" fillId="0" borderId="10" xfId="53" applyNumberFormat="1" applyFont="1" applyFill="1" applyBorder="1" applyAlignment="1" applyProtection="1">
      <alignment horizontal="right" vertical="center"/>
      <protection hidden="1"/>
    </xf>
    <xf numFmtId="176" fontId="1" fillId="0" borderId="10" xfId="53" applyNumberFormat="1" applyFont="1" applyFill="1" applyBorder="1" applyAlignment="1" applyProtection="1">
      <alignment horizontal="right" vertical="center"/>
      <protection hidden="1"/>
    </xf>
    <xf numFmtId="177" fontId="11" fillId="0" borderId="10" xfId="55" applyNumberFormat="1" applyFont="1" applyFill="1" applyBorder="1" applyAlignment="1">
      <alignment horizontal="right" vertical="center" wrapText="1"/>
      <protection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5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6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 vertical="justify"/>
    </xf>
    <xf numFmtId="0" fontId="5" fillId="0" borderId="18" xfId="0" applyFont="1" applyBorder="1" applyAlignment="1">
      <alignment horizontal="left" vertical="justify"/>
    </xf>
    <xf numFmtId="0" fontId="5" fillId="0" borderId="17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" fontId="5" fillId="0" borderId="16" xfId="0" applyNumberFormat="1" applyFont="1" applyBorder="1" applyAlignment="1">
      <alignment horizontal="left" wrapText="1"/>
    </xf>
    <xf numFmtId="1" fontId="5" fillId="0" borderId="18" xfId="0" applyNumberFormat="1" applyFont="1" applyBorder="1" applyAlignment="1">
      <alignment horizontal="left" wrapText="1"/>
    </xf>
    <xf numFmtId="1" fontId="5" fillId="0" borderId="17" xfId="0" applyNumberFormat="1" applyFont="1" applyBorder="1" applyAlignment="1">
      <alignment horizontal="left" wrapText="1"/>
    </xf>
    <xf numFmtId="0" fontId="1" fillId="0" borderId="25" xfId="0" applyNumberFormat="1" applyFont="1" applyFill="1" applyBorder="1" applyAlignment="1" applyProtection="1">
      <alignment horizontal="left" vertical="center" wrapText="1"/>
      <protection hidden="1"/>
    </xf>
    <xf numFmtId="3" fontId="1" fillId="0" borderId="16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1" fontId="1" fillId="0" borderId="18" xfId="0" applyNumberFormat="1" applyFont="1" applyBorder="1" applyAlignment="1">
      <alignment horizontal="left" wrapText="1"/>
    </xf>
    <xf numFmtId="1" fontId="1" fillId="0" borderId="17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3" fontId="1" fillId="0" borderId="16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4" fillId="0" borderId="25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" fillId="0" borderId="16" xfId="56" applyFont="1" applyFill="1" applyBorder="1" applyAlignment="1">
      <alignment horizontal="justify" vertical="top" wrapText="1"/>
      <protection/>
    </xf>
    <xf numFmtId="0" fontId="0" fillId="0" borderId="18" xfId="56" applyFont="1" applyFill="1" applyBorder="1" applyAlignment="1">
      <alignment/>
      <protection/>
    </xf>
    <xf numFmtId="0" fontId="0" fillId="0" borderId="17" xfId="56" applyFont="1" applyFill="1" applyBorder="1" applyAlignment="1">
      <alignment/>
      <protection/>
    </xf>
    <xf numFmtId="0" fontId="0" fillId="0" borderId="16" xfId="56" applyBorder="1" applyAlignment="1">
      <alignment/>
      <protection/>
    </xf>
    <xf numFmtId="0" fontId="0" fillId="0" borderId="18" xfId="56" applyBorder="1" applyAlignment="1">
      <alignment/>
      <protection/>
    </xf>
    <xf numFmtId="0" fontId="0" fillId="0" borderId="17" xfId="56" applyBorder="1" applyAlignment="1">
      <alignment/>
      <protection/>
    </xf>
    <xf numFmtId="0" fontId="5" fillId="0" borderId="0" xfId="56" applyFont="1" applyAlignment="1">
      <alignment horizontal="center" wrapText="1"/>
      <protection/>
    </xf>
    <xf numFmtId="0" fontId="5" fillId="0" borderId="0" xfId="56" applyFont="1" applyAlignment="1">
      <alignment/>
      <protection/>
    </xf>
    <xf numFmtId="0" fontId="1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/>
      <protection/>
    </xf>
    <xf numFmtId="0" fontId="1" fillId="0" borderId="10" xfId="56" applyFont="1" applyBorder="1" applyAlignment="1">
      <alignment horizontal="center" vertical="top" wrapText="1"/>
      <protection/>
    </xf>
    <xf numFmtId="0" fontId="1" fillId="0" borderId="10" xfId="56" applyFont="1" applyBorder="1" applyAlignment="1">
      <alignment horizontal="justify" vertical="top" wrapText="1"/>
      <protection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6" xfId="56" applyFont="1" applyBorder="1" applyAlignment="1">
      <alignment horizontal="left" wrapText="1"/>
      <protection/>
    </xf>
    <xf numFmtId="0" fontId="1" fillId="0" borderId="18" xfId="56" applyFont="1" applyBorder="1" applyAlignment="1">
      <alignment horizontal="left" wrapText="1"/>
      <protection/>
    </xf>
    <xf numFmtId="0" fontId="1" fillId="0" borderId="17" xfId="56" applyFont="1" applyBorder="1" applyAlignment="1">
      <alignment horizontal="left" wrapText="1"/>
      <protection/>
    </xf>
    <xf numFmtId="0" fontId="1" fillId="0" borderId="10" xfId="56" applyFont="1" applyBorder="1" applyAlignment="1">
      <alignment wrapText="1"/>
      <protection/>
    </xf>
    <xf numFmtId="0" fontId="7" fillId="0" borderId="0" xfId="0" applyFont="1" applyAlignment="1">
      <alignment horizontal="center" wrapText="1"/>
    </xf>
    <xf numFmtId="0" fontId="1" fillId="0" borderId="10" xfId="56" applyFont="1" applyBorder="1" applyAlignment="1">
      <alignment horizontal="left" wrapText="1"/>
      <protection/>
    </xf>
    <xf numFmtId="0" fontId="1" fillId="0" borderId="26" xfId="56" applyFont="1" applyBorder="1" applyAlignment="1">
      <alignment horizontal="left" wrapText="1"/>
      <protection/>
    </xf>
    <xf numFmtId="0" fontId="1" fillId="0" borderId="27" xfId="56" applyFont="1" applyBorder="1" applyAlignment="1">
      <alignment horizontal="left" wrapText="1"/>
      <protection/>
    </xf>
    <xf numFmtId="0" fontId="1" fillId="0" borderId="28" xfId="56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10" xfId="56" applyFont="1" applyBorder="1" applyAlignment="1">
      <alignment horizontal="justify" wrapText="1"/>
      <protection/>
    </xf>
    <xf numFmtId="0" fontId="2" fillId="0" borderId="10" xfId="56" applyFont="1" applyBorder="1" applyAlignment="1">
      <alignment wrapText="1"/>
      <protection/>
    </xf>
    <xf numFmtId="0" fontId="2" fillId="0" borderId="16" xfId="56" applyFont="1" applyBorder="1" applyAlignment="1">
      <alignment horizontal="left" wrapText="1"/>
      <protection/>
    </xf>
    <xf numFmtId="0" fontId="1" fillId="0" borderId="16" xfId="56" applyFont="1" applyBorder="1" applyAlignment="1">
      <alignment wrapText="1"/>
      <protection/>
    </xf>
    <xf numFmtId="0" fontId="1" fillId="0" borderId="18" xfId="56" applyFont="1" applyBorder="1" applyAlignment="1">
      <alignment wrapText="1"/>
      <protection/>
    </xf>
    <xf numFmtId="0" fontId="1" fillId="0" borderId="17" xfId="56" applyFont="1" applyBorder="1" applyAlignment="1">
      <alignment wrapText="1"/>
      <protection/>
    </xf>
    <xf numFmtId="0" fontId="2" fillId="0" borderId="18" xfId="56" applyFont="1" applyBorder="1" applyAlignment="1">
      <alignment horizontal="left" wrapText="1"/>
      <protection/>
    </xf>
    <xf numFmtId="0" fontId="2" fillId="0" borderId="17" xfId="56" applyFont="1" applyBorder="1" applyAlignment="1">
      <alignment horizontal="left" wrapText="1"/>
      <protection/>
    </xf>
    <xf numFmtId="0" fontId="1" fillId="0" borderId="16" xfId="56" applyFont="1" applyBorder="1" applyAlignment="1">
      <alignment horizontal="justify" wrapText="1"/>
      <protection/>
    </xf>
    <xf numFmtId="0" fontId="1" fillId="0" borderId="18" xfId="56" applyFont="1" applyBorder="1" applyAlignment="1">
      <alignment horizontal="justify" wrapText="1"/>
      <protection/>
    </xf>
    <xf numFmtId="0" fontId="1" fillId="0" borderId="17" xfId="56" applyFont="1" applyBorder="1" applyAlignment="1">
      <alignment horizontal="justify" wrapText="1"/>
      <protection/>
    </xf>
    <xf numFmtId="0" fontId="1" fillId="0" borderId="16" xfId="56" applyFont="1" applyFill="1" applyBorder="1" applyAlignment="1">
      <alignment wrapText="1"/>
      <protection/>
    </xf>
    <xf numFmtId="0" fontId="1" fillId="0" borderId="18" xfId="56" applyFont="1" applyFill="1" applyBorder="1" applyAlignment="1">
      <alignment wrapText="1"/>
      <protection/>
    </xf>
    <xf numFmtId="0" fontId="1" fillId="0" borderId="17" xfId="56" applyFont="1" applyFill="1" applyBorder="1" applyAlignment="1">
      <alignment wrapText="1"/>
      <protection/>
    </xf>
    <xf numFmtId="0" fontId="0" fillId="0" borderId="18" xfId="56" applyBorder="1" applyAlignment="1">
      <alignment wrapText="1"/>
      <protection/>
    </xf>
    <xf numFmtId="0" fontId="0" fillId="0" borderId="17" xfId="56" applyBorder="1" applyAlignment="1">
      <alignment wrapText="1"/>
      <protection/>
    </xf>
    <xf numFmtId="0" fontId="0" fillId="0" borderId="18" xfId="56" applyFont="1" applyBorder="1" applyAlignment="1">
      <alignment wrapText="1"/>
      <protection/>
    </xf>
    <xf numFmtId="0" fontId="0" fillId="0" borderId="17" xfId="56" applyFont="1" applyBorder="1" applyAlignment="1">
      <alignment wrapText="1"/>
      <protection/>
    </xf>
    <xf numFmtId="0" fontId="6" fillId="0" borderId="16" xfId="56" applyFont="1" applyFill="1" applyBorder="1" applyAlignment="1">
      <alignment wrapText="1"/>
      <protection/>
    </xf>
    <xf numFmtId="0" fontId="19" fillId="0" borderId="18" xfId="56" applyFont="1" applyFill="1" applyBorder="1" applyAlignment="1">
      <alignment wrapText="1"/>
      <protection/>
    </xf>
    <xf numFmtId="0" fontId="19" fillId="0" borderId="17" xfId="56" applyFont="1" applyFill="1" applyBorder="1" applyAlignment="1">
      <alignment wrapText="1"/>
      <protection/>
    </xf>
    <xf numFmtId="0" fontId="1" fillId="32" borderId="16" xfId="56" applyFont="1" applyFill="1" applyBorder="1" applyAlignment="1">
      <alignment horizontal="left" wrapText="1"/>
      <protection/>
    </xf>
    <xf numFmtId="0" fontId="1" fillId="32" borderId="18" xfId="56" applyFont="1" applyFill="1" applyBorder="1" applyAlignment="1">
      <alignment horizontal="left" wrapText="1"/>
      <protection/>
    </xf>
    <xf numFmtId="0" fontId="1" fillId="32" borderId="17" xfId="56" applyFont="1" applyFill="1" applyBorder="1" applyAlignment="1">
      <alignment horizontal="left" wrapText="1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/>
      <protection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5" fillId="0" borderId="16" xfId="53" applyNumberFormat="1" applyFont="1" applyFill="1" applyBorder="1" applyAlignment="1" applyProtection="1">
      <alignment horizontal="center" wrapText="1"/>
      <protection hidden="1"/>
    </xf>
    <xf numFmtId="0" fontId="5" fillId="0" borderId="18" xfId="53" applyNumberFormat="1" applyFont="1" applyFill="1" applyBorder="1" applyAlignment="1" applyProtection="1">
      <alignment horizontal="center" wrapText="1"/>
      <protection hidden="1"/>
    </xf>
    <xf numFmtId="0" fontId="5" fillId="0" borderId="17" xfId="53" applyNumberFormat="1" applyFont="1" applyFill="1" applyBorder="1" applyAlignment="1" applyProtection="1">
      <alignment horizontal="center" wrapText="1"/>
      <protection hidden="1"/>
    </xf>
    <xf numFmtId="0" fontId="5" fillId="0" borderId="0" xfId="56" applyFont="1" applyAlignment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2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÷я─п╦п╩п╬п╤п╣п╫п╦п╣ 8,15" xfId="55"/>
    <cellStyle name="Обычный_Приложения к решению о бюджете на 2014 год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49">
      <selection activeCell="H90" sqref="H90"/>
    </sheetView>
  </sheetViews>
  <sheetFormatPr defaultColWidth="9.00390625" defaultRowHeight="12.75"/>
  <cols>
    <col min="1" max="1" width="7.375" style="0" customWidth="1"/>
    <col min="2" max="2" width="4.00390625" style="0" customWidth="1"/>
    <col min="3" max="3" width="5.375" style="0" customWidth="1"/>
    <col min="4" max="4" width="4.00390625" style="0" customWidth="1"/>
    <col min="5" max="5" width="14.625" style="0" customWidth="1"/>
    <col min="10" max="10" width="18.875" style="0" customWidth="1"/>
    <col min="11" max="11" width="14.125" style="0" customWidth="1"/>
  </cols>
  <sheetData>
    <row r="1" ht="12.75">
      <c r="I1" s="1" t="s">
        <v>73</v>
      </c>
    </row>
    <row r="2" ht="12.75">
      <c r="I2" s="1" t="s">
        <v>0</v>
      </c>
    </row>
    <row r="3" ht="12.75">
      <c r="I3" s="1" t="s">
        <v>57</v>
      </c>
    </row>
    <row r="4" ht="12.75">
      <c r="I4" s="1" t="s">
        <v>257</v>
      </c>
    </row>
    <row r="6" spans="2:11" ht="56.25" customHeight="1">
      <c r="B6" s="178" t="s">
        <v>185</v>
      </c>
      <c r="C6" s="178"/>
      <c r="D6" s="178"/>
      <c r="E6" s="178"/>
      <c r="F6" s="178"/>
      <c r="G6" s="178"/>
      <c r="H6" s="178"/>
      <c r="I6" s="178"/>
      <c r="J6" s="178"/>
      <c r="K6" s="178"/>
    </row>
    <row r="7" spans="2:11" ht="18" customHeight="1">
      <c r="B7" s="181" t="s">
        <v>258</v>
      </c>
      <c r="C7" s="181"/>
      <c r="D7" s="181"/>
      <c r="E7" s="181"/>
      <c r="F7" s="181"/>
      <c r="G7" s="181"/>
      <c r="H7" s="181"/>
      <c r="I7" s="181"/>
      <c r="J7" s="181"/>
      <c r="K7" s="181"/>
    </row>
    <row r="8" spans="2:11" ht="19.5" customHeight="1"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2:11" ht="44.25" customHeight="1">
      <c r="B9" s="196" t="s">
        <v>33</v>
      </c>
      <c r="C9" s="196"/>
      <c r="D9" s="196"/>
      <c r="E9" s="196"/>
      <c r="F9" s="196" t="s">
        <v>34</v>
      </c>
      <c r="G9" s="196"/>
      <c r="H9" s="196"/>
      <c r="I9" s="196"/>
      <c r="J9" s="196"/>
      <c r="K9" s="3" t="s">
        <v>175</v>
      </c>
    </row>
    <row r="10" spans="2:11" ht="12.75">
      <c r="B10" s="197">
        <v>1</v>
      </c>
      <c r="C10" s="198"/>
      <c r="D10" s="198"/>
      <c r="E10" s="199"/>
      <c r="F10" s="197">
        <v>2</v>
      </c>
      <c r="G10" s="198"/>
      <c r="H10" s="198"/>
      <c r="I10" s="198"/>
      <c r="J10" s="199"/>
      <c r="K10" s="126">
        <v>4</v>
      </c>
    </row>
    <row r="11" spans="2:11" ht="15.75">
      <c r="B11" s="192" t="s">
        <v>44</v>
      </c>
      <c r="C11" s="192"/>
      <c r="D11" s="192"/>
      <c r="E11" s="192"/>
      <c r="F11" s="192" t="s">
        <v>48</v>
      </c>
      <c r="G11" s="192"/>
      <c r="H11" s="192"/>
      <c r="I11" s="192"/>
      <c r="J11" s="192"/>
      <c r="K11" s="19">
        <f>K12+K17+K23+K32+K35+K39+K43+K41</f>
        <v>6287.400000000001</v>
      </c>
    </row>
    <row r="12" spans="2:12" ht="22.5" customHeight="1">
      <c r="B12" s="157"/>
      <c r="C12" s="158"/>
      <c r="D12" s="158"/>
      <c r="E12" s="159"/>
      <c r="F12" s="157" t="s">
        <v>62</v>
      </c>
      <c r="G12" s="158"/>
      <c r="H12" s="158"/>
      <c r="I12" s="158"/>
      <c r="J12" s="159"/>
      <c r="K12" s="19">
        <f>K13</f>
        <v>1851</v>
      </c>
      <c r="L12" s="20"/>
    </row>
    <row r="13" spans="2:11" ht="23.25" customHeight="1">
      <c r="B13" s="212" t="s">
        <v>40</v>
      </c>
      <c r="C13" s="213"/>
      <c r="D13" s="213"/>
      <c r="E13" s="214"/>
      <c r="F13" s="157" t="s">
        <v>63</v>
      </c>
      <c r="G13" s="158"/>
      <c r="H13" s="158"/>
      <c r="I13" s="158"/>
      <c r="J13" s="159"/>
      <c r="K13" s="19">
        <f>K14+K15+K16</f>
        <v>1851</v>
      </c>
    </row>
    <row r="14" spans="2:11" ht="75" customHeight="1">
      <c r="B14" s="218" t="s">
        <v>197</v>
      </c>
      <c r="C14" s="219"/>
      <c r="D14" s="219"/>
      <c r="E14" s="220"/>
      <c r="F14" s="160" t="s">
        <v>176</v>
      </c>
      <c r="G14" s="161"/>
      <c r="H14" s="161"/>
      <c r="I14" s="161"/>
      <c r="J14" s="162"/>
      <c r="K14" s="9">
        <v>1859</v>
      </c>
    </row>
    <row r="15" spans="2:11" ht="98.25" customHeight="1">
      <c r="B15" s="218" t="s">
        <v>198</v>
      </c>
      <c r="C15" s="219"/>
      <c r="D15" s="219"/>
      <c r="E15" s="220"/>
      <c r="F15" s="160" t="s">
        <v>177</v>
      </c>
      <c r="G15" s="161"/>
      <c r="H15" s="161"/>
      <c r="I15" s="161"/>
      <c r="J15" s="162"/>
      <c r="K15" s="8">
        <v>-13.9</v>
      </c>
    </row>
    <row r="16" spans="2:11" ht="49.5" customHeight="1">
      <c r="B16" s="218" t="s">
        <v>199</v>
      </c>
      <c r="C16" s="219"/>
      <c r="D16" s="219"/>
      <c r="E16" s="220"/>
      <c r="F16" s="160" t="s">
        <v>178</v>
      </c>
      <c r="G16" s="161"/>
      <c r="H16" s="161"/>
      <c r="I16" s="161"/>
      <c r="J16" s="162"/>
      <c r="K16" s="9">
        <v>5.9</v>
      </c>
    </row>
    <row r="17" spans="1:11" ht="0.75" customHeight="1" hidden="1">
      <c r="A17" s="22"/>
      <c r="B17" s="212" t="s">
        <v>94</v>
      </c>
      <c r="C17" s="213"/>
      <c r="D17" s="213"/>
      <c r="E17" s="214"/>
      <c r="F17" s="157" t="s">
        <v>93</v>
      </c>
      <c r="G17" s="158"/>
      <c r="H17" s="158"/>
      <c r="I17" s="158"/>
      <c r="J17" s="159"/>
      <c r="K17" s="19">
        <f>K18</f>
        <v>0</v>
      </c>
    </row>
    <row r="18" spans="2:11" ht="30" customHeight="1" hidden="1">
      <c r="B18" s="218" t="s">
        <v>95</v>
      </c>
      <c r="C18" s="219"/>
      <c r="D18" s="219"/>
      <c r="E18" s="220"/>
      <c r="F18" s="160" t="s">
        <v>96</v>
      </c>
      <c r="G18" s="161"/>
      <c r="H18" s="161"/>
      <c r="I18" s="161"/>
      <c r="J18" s="162"/>
      <c r="K18" s="8">
        <v>0</v>
      </c>
    </row>
    <row r="19" spans="2:11" ht="94.5" customHeight="1" hidden="1">
      <c r="B19" s="218" t="s">
        <v>193</v>
      </c>
      <c r="C19" s="219"/>
      <c r="D19" s="219"/>
      <c r="E19" s="220"/>
      <c r="F19" s="160" t="s">
        <v>162</v>
      </c>
      <c r="G19" s="161"/>
      <c r="H19" s="161"/>
      <c r="I19" s="161"/>
      <c r="J19" s="162"/>
      <c r="K19" s="8">
        <v>0</v>
      </c>
    </row>
    <row r="20" spans="2:11" ht="59.25" customHeight="1" hidden="1">
      <c r="B20" s="218" t="s">
        <v>194</v>
      </c>
      <c r="C20" s="219"/>
      <c r="D20" s="219"/>
      <c r="E20" s="220"/>
      <c r="F20" s="160" t="s">
        <v>164</v>
      </c>
      <c r="G20" s="161"/>
      <c r="H20" s="161"/>
      <c r="I20" s="161"/>
      <c r="J20" s="162"/>
      <c r="K20" s="8">
        <v>0</v>
      </c>
    </row>
    <row r="21" spans="2:11" ht="60" customHeight="1" hidden="1">
      <c r="B21" s="218" t="s">
        <v>195</v>
      </c>
      <c r="C21" s="219"/>
      <c r="D21" s="219"/>
      <c r="E21" s="220"/>
      <c r="F21" s="160" t="s">
        <v>166</v>
      </c>
      <c r="G21" s="161"/>
      <c r="H21" s="161"/>
      <c r="I21" s="161"/>
      <c r="J21" s="162"/>
      <c r="K21" s="8">
        <v>0</v>
      </c>
    </row>
    <row r="22" spans="2:11" ht="56.25" customHeight="1" hidden="1">
      <c r="B22" s="218" t="s">
        <v>196</v>
      </c>
      <c r="C22" s="219"/>
      <c r="D22" s="219"/>
      <c r="E22" s="220"/>
      <c r="F22" s="160" t="s">
        <v>166</v>
      </c>
      <c r="G22" s="161"/>
      <c r="H22" s="161"/>
      <c r="I22" s="161"/>
      <c r="J22" s="162"/>
      <c r="K22" s="8">
        <v>0</v>
      </c>
    </row>
    <row r="23" spans="2:11" ht="21" customHeight="1">
      <c r="B23" s="157"/>
      <c r="C23" s="158"/>
      <c r="D23" s="158"/>
      <c r="E23" s="159"/>
      <c r="F23" s="157" t="s">
        <v>64</v>
      </c>
      <c r="G23" s="158"/>
      <c r="H23" s="158"/>
      <c r="I23" s="158"/>
      <c r="J23" s="159"/>
      <c r="K23" s="103">
        <f>K24+K26</f>
        <v>3975.9</v>
      </c>
    </row>
    <row r="24" spans="2:11" ht="27" customHeight="1">
      <c r="B24" s="157" t="s">
        <v>68</v>
      </c>
      <c r="C24" s="158"/>
      <c r="D24" s="158"/>
      <c r="E24" s="159"/>
      <c r="F24" s="157" t="s">
        <v>35</v>
      </c>
      <c r="G24" s="158"/>
      <c r="H24" s="158"/>
      <c r="I24" s="158"/>
      <c r="J24" s="159"/>
      <c r="K24" s="19">
        <f>K25</f>
        <v>735.1</v>
      </c>
    </row>
    <row r="25" spans="2:11" ht="48" customHeight="1">
      <c r="B25" s="160" t="s">
        <v>192</v>
      </c>
      <c r="C25" s="161"/>
      <c r="D25" s="161"/>
      <c r="E25" s="162"/>
      <c r="F25" s="160" t="s">
        <v>179</v>
      </c>
      <c r="G25" s="161"/>
      <c r="H25" s="161"/>
      <c r="I25" s="161"/>
      <c r="J25" s="162"/>
      <c r="K25" s="9">
        <v>735.1</v>
      </c>
    </row>
    <row r="26" spans="2:11" ht="26.25" customHeight="1">
      <c r="B26" s="207" t="s">
        <v>67</v>
      </c>
      <c r="C26" s="208"/>
      <c r="D26" s="208"/>
      <c r="E26" s="209"/>
      <c r="F26" s="157" t="s">
        <v>66</v>
      </c>
      <c r="G26" s="158"/>
      <c r="H26" s="158"/>
      <c r="I26" s="158"/>
      <c r="J26" s="159"/>
      <c r="K26" s="19">
        <f>K27+K28</f>
        <v>3240.8</v>
      </c>
    </row>
    <row r="27" spans="2:11" ht="29.25" customHeight="1">
      <c r="B27" s="215" t="s">
        <v>227</v>
      </c>
      <c r="C27" s="216"/>
      <c r="D27" s="216"/>
      <c r="E27" s="217"/>
      <c r="F27" s="160" t="s">
        <v>229</v>
      </c>
      <c r="G27" s="161"/>
      <c r="H27" s="161"/>
      <c r="I27" s="161"/>
      <c r="J27" s="162"/>
      <c r="K27" s="9">
        <v>2731.8</v>
      </c>
    </row>
    <row r="28" spans="2:11" ht="32.25" customHeight="1">
      <c r="B28" s="215" t="s">
        <v>228</v>
      </c>
      <c r="C28" s="216"/>
      <c r="D28" s="216"/>
      <c r="E28" s="217"/>
      <c r="F28" s="160" t="s">
        <v>230</v>
      </c>
      <c r="G28" s="161"/>
      <c r="H28" s="161"/>
      <c r="I28" s="161"/>
      <c r="J28" s="162"/>
      <c r="K28" s="9">
        <v>509</v>
      </c>
    </row>
    <row r="29" spans="2:11" ht="26.25" customHeight="1" hidden="1">
      <c r="B29" s="98"/>
      <c r="C29" s="99"/>
      <c r="D29" s="99"/>
      <c r="E29" s="100"/>
      <c r="F29" s="62"/>
      <c r="G29" s="60"/>
      <c r="H29" s="60"/>
      <c r="I29" s="60"/>
      <c r="J29" s="61"/>
      <c r="K29" s="10"/>
    </row>
    <row r="30" spans="2:11" ht="27.75" customHeight="1" hidden="1">
      <c r="B30" s="211"/>
      <c r="C30" s="161"/>
      <c r="D30" s="161"/>
      <c r="E30" s="162"/>
      <c r="F30" s="160"/>
      <c r="G30" s="161"/>
      <c r="H30" s="161"/>
      <c r="I30" s="161"/>
      <c r="J30" s="162"/>
      <c r="K30" s="8"/>
    </row>
    <row r="31" spans="2:11" ht="23.25" customHeight="1" hidden="1">
      <c r="B31" s="63"/>
      <c r="C31" s="58"/>
      <c r="D31" s="58"/>
      <c r="E31" s="59"/>
      <c r="F31" s="57"/>
      <c r="G31" s="58"/>
      <c r="H31" s="58"/>
      <c r="I31" s="58"/>
      <c r="J31" s="59"/>
      <c r="K31" s="8"/>
    </row>
    <row r="32" spans="2:11" ht="39.75" customHeight="1">
      <c r="B32" s="207" t="s">
        <v>70</v>
      </c>
      <c r="C32" s="208"/>
      <c r="D32" s="208"/>
      <c r="E32" s="209"/>
      <c r="F32" s="200" t="s">
        <v>58</v>
      </c>
      <c r="G32" s="201"/>
      <c r="H32" s="201"/>
      <c r="I32" s="201"/>
      <c r="J32" s="202"/>
      <c r="K32" s="104">
        <f>K34</f>
        <v>148.5</v>
      </c>
    </row>
    <row r="33" spans="2:11" ht="81.75" customHeight="1" hidden="1">
      <c r="B33" s="215" t="s">
        <v>190</v>
      </c>
      <c r="C33" s="216"/>
      <c r="D33" s="216"/>
      <c r="E33" s="217"/>
      <c r="F33" s="172" t="s">
        <v>181</v>
      </c>
      <c r="G33" s="173"/>
      <c r="H33" s="173"/>
      <c r="I33" s="173"/>
      <c r="J33" s="174"/>
      <c r="K33" s="12">
        <v>0</v>
      </c>
    </row>
    <row r="34" spans="2:11" ht="66.75" customHeight="1">
      <c r="B34" s="215" t="s">
        <v>191</v>
      </c>
      <c r="C34" s="216"/>
      <c r="D34" s="216"/>
      <c r="E34" s="217"/>
      <c r="F34" s="172" t="s">
        <v>182</v>
      </c>
      <c r="G34" s="173"/>
      <c r="H34" s="173"/>
      <c r="I34" s="173"/>
      <c r="J34" s="174"/>
      <c r="K34" s="12">
        <v>148.5</v>
      </c>
    </row>
    <row r="35" spans="2:11" ht="0.75" customHeight="1" hidden="1">
      <c r="B35" s="157" t="s">
        <v>71</v>
      </c>
      <c r="C35" s="158"/>
      <c r="D35" s="158"/>
      <c r="E35" s="159"/>
      <c r="F35" s="200" t="s">
        <v>59</v>
      </c>
      <c r="G35" s="201"/>
      <c r="H35" s="201"/>
      <c r="I35" s="201"/>
      <c r="J35" s="202"/>
      <c r="K35" s="127">
        <v>0</v>
      </c>
    </row>
    <row r="36" spans="2:11" ht="46.5" customHeight="1" hidden="1">
      <c r="B36" s="231" t="s">
        <v>189</v>
      </c>
      <c r="C36" s="232"/>
      <c r="D36" s="232"/>
      <c r="E36" s="233"/>
      <c r="F36" s="172" t="s">
        <v>184</v>
      </c>
      <c r="G36" s="173"/>
      <c r="H36" s="173"/>
      <c r="I36" s="173"/>
      <c r="J36" s="174"/>
      <c r="K36" s="97">
        <v>0</v>
      </c>
    </row>
    <row r="37" spans="2:11" ht="20.25" customHeight="1">
      <c r="B37" s="160" t="s">
        <v>84</v>
      </c>
      <c r="C37" s="161"/>
      <c r="D37" s="161"/>
      <c r="E37" s="162"/>
      <c r="F37" s="203" t="s">
        <v>83</v>
      </c>
      <c r="G37" s="204"/>
      <c r="H37" s="204"/>
      <c r="I37" s="204"/>
      <c r="J37" s="205"/>
      <c r="K37" s="14">
        <v>0</v>
      </c>
    </row>
    <row r="38" spans="2:11" ht="1.5" customHeight="1" hidden="1">
      <c r="B38" s="57"/>
      <c r="C38" s="58"/>
      <c r="D38" s="58"/>
      <c r="E38" s="59"/>
      <c r="F38" s="64"/>
      <c r="G38" s="65"/>
      <c r="H38" s="65"/>
      <c r="I38" s="65"/>
      <c r="J38" s="66"/>
      <c r="K38" s="14"/>
    </row>
    <row r="39" spans="2:11" ht="39.75" customHeight="1">
      <c r="B39" s="206" t="s">
        <v>187</v>
      </c>
      <c r="C39" s="206"/>
      <c r="D39" s="206"/>
      <c r="E39" s="206"/>
      <c r="F39" s="200" t="s">
        <v>85</v>
      </c>
      <c r="G39" s="201"/>
      <c r="H39" s="201"/>
      <c r="I39" s="201"/>
      <c r="J39" s="202"/>
      <c r="K39" s="139">
        <f>K40</f>
        <v>55.1</v>
      </c>
    </row>
    <row r="40" spans="2:11" ht="24.75" customHeight="1">
      <c r="B40" s="169" t="s">
        <v>188</v>
      </c>
      <c r="C40" s="170"/>
      <c r="D40" s="170"/>
      <c r="E40" s="171"/>
      <c r="F40" s="210" t="s">
        <v>183</v>
      </c>
      <c r="G40" s="173"/>
      <c r="H40" s="173"/>
      <c r="I40" s="173"/>
      <c r="J40" s="174"/>
      <c r="K40" s="97">
        <v>55.1</v>
      </c>
    </row>
    <row r="41" spans="2:11" ht="39" customHeight="1">
      <c r="B41" s="163" t="s">
        <v>71</v>
      </c>
      <c r="C41" s="164"/>
      <c r="D41" s="164"/>
      <c r="E41" s="165"/>
      <c r="F41" s="166" t="s">
        <v>59</v>
      </c>
      <c r="G41" s="167"/>
      <c r="H41" s="167"/>
      <c r="I41" s="167"/>
      <c r="J41" s="168"/>
      <c r="K41" s="127">
        <v>233.6</v>
      </c>
    </row>
    <row r="42" spans="2:11" ht="69.75" customHeight="1">
      <c r="B42" s="169" t="s">
        <v>271</v>
      </c>
      <c r="C42" s="170"/>
      <c r="D42" s="170"/>
      <c r="E42" s="171"/>
      <c r="F42" s="172" t="s">
        <v>270</v>
      </c>
      <c r="G42" s="173"/>
      <c r="H42" s="173"/>
      <c r="I42" s="173"/>
      <c r="J42" s="174"/>
      <c r="K42" s="97">
        <v>233.6</v>
      </c>
    </row>
    <row r="43" spans="1:11" ht="16.5" customHeight="1">
      <c r="A43" s="17"/>
      <c r="B43" s="158" t="s">
        <v>186</v>
      </c>
      <c r="C43" s="158"/>
      <c r="D43" s="158"/>
      <c r="E43" s="159"/>
      <c r="F43" s="200" t="s">
        <v>60</v>
      </c>
      <c r="G43" s="201"/>
      <c r="H43" s="201"/>
      <c r="I43" s="201"/>
      <c r="J43" s="202"/>
      <c r="K43" s="19">
        <f>K46</f>
        <v>23.3</v>
      </c>
    </row>
    <row r="44" spans="1:11" ht="18.75" customHeight="1" hidden="1">
      <c r="A44" s="17"/>
      <c r="B44" s="224"/>
      <c r="C44" s="224"/>
      <c r="D44" s="224"/>
      <c r="E44" s="225"/>
      <c r="F44" s="175" t="s">
        <v>61</v>
      </c>
      <c r="G44" s="176"/>
      <c r="H44" s="176"/>
      <c r="I44" s="176"/>
      <c r="J44" s="177"/>
      <c r="K44" s="8"/>
    </row>
    <row r="45" spans="1:11" ht="12.75" customHeight="1" hidden="1">
      <c r="A45" s="17"/>
      <c r="B45" s="226"/>
      <c r="C45" s="226"/>
      <c r="D45" s="226"/>
      <c r="E45" s="227"/>
      <c r="F45" s="228" t="s">
        <v>65</v>
      </c>
      <c r="G45" s="229"/>
      <c r="H45" s="229"/>
      <c r="I45" s="229"/>
      <c r="J45" s="230"/>
      <c r="K45" s="12">
        <f>K46</f>
        <v>23.3</v>
      </c>
    </row>
    <row r="46" spans="1:11" ht="58.5" customHeight="1">
      <c r="A46" s="17"/>
      <c r="B46" s="221" t="s">
        <v>69</v>
      </c>
      <c r="C46" s="222"/>
      <c r="D46" s="222"/>
      <c r="E46" s="223"/>
      <c r="F46" s="160" t="s">
        <v>180</v>
      </c>
      <c r="G46" s="161"/>
      <c r="H46" s="161"/>
      <c r="I46" s="161"/>
      <c r="J46" s="162"/>
      <c r="K46" s="8">
        <v>23.3</v>
      </c>
    </row>
    <row r="47" spans="2:11" ht="20.25" customHeight="1">
      <c r="B47" s="192" t="s">
        <v>45</v>
      </c>
      <c r="C47" s="192"/>
      <c r="D47" s="192"/>
      <c r="E47" s="192"/>
      <c r="F47" s="151" t="s">
        <v>36</v>
      </c>
      <c r="G47" s="152"/>
      <c r="H47" s="152"/>
      <c r="I47" s="152"/>
      <c r="J47" s="153"/>
      <c r="K47" s="101">
        <f>K48+K62</f>
        <v>7748.7</v>
      </c>
    </row>
    <row r="48" spans="2:11" ht="36.75" customHeight="1">
      <c r="B48" s="192" t="s">
        <v>46</v>
      </c>
      <c r="C48" s="192"/>
      <c r="D48" s="192"/>
      <c r="E48" s="192"/>
      <c r="F48" s="157" t="s">
        <v>37</v>
      </c>
      <c r="G48" s="158"/>
      <c r="H48" s="158"/>
      <c r="I48" s="158"/>
      <c r="J48" s="159"/>
      <c r="K48" s="102">
        <f>K49+K53+K56+K51</f>
        <v>6839.099999999999</v>
      </c>
    </row>
    <row r="49" spans="2:11" ht="36" customHeight="1">
      <c r="B49" s="192" t="s">
        <v>49</v>
      </c>
      <c r="C49" s="192"/>
      <c r="D49" s="192"/>
      <c r="E49" s="192"/>
      <c r="F49" s="193" t="s">
        <v>261</v>
      </c>
      <c r="G49" s="194"/>
      <c r="H49" s="194"/>
      <c r="I49" s="194"/>
      <c r="J49" s="195"/>
      <c r="K49" s="19">
        <f>K50</f>
        <v>3915.7</v>
      </c>
    </row>
    <row r="50" spans="2:11" ht="30.75" customHeight="1">
      <c r="B50" s="179" t="s">
        <v>92</v>
      </c>
      <c r="C50" s="179"/>
      <c r="D50" s="179"/>
      <c r="E50" s="179"/>
      <c r="F50" s="160" t="s">
        <v>263</v>
      </c>
      <c r="G50" s="161"/>
      <c r="H50" s="161"/>
      <c r="I50" s="161"/>
      <c r="J50" s="162"/>
      <c r="K50" s="9">
        <v>3915.7</v>
      </c>
    </row>
    <row r="51" spans="2:11" ht="30.75" customHeight="1">
      <c r="B51" s="151" t="s">
        <v>266</v>
      </c>
      <c r="C51" s="152"/>
      <c r="D51" s="152"/>
      <c r="E51" s="153"/>
      <c r="F51" s="157" t="s">
        <v>268</v>
      </c>
      <c r="G51" s="158"/>
      <c r="H51" s="158"/>
      <c r="I51" s="158"/>
      <c r="J51" s="159"/>
      <c r="K51" s="9">
        <v>526.8</v>
      </c>
    </row>
    <row r="52" spans="2:11" ht="30.75" customHeight="1">
      <c r="B52" s="154" t="s">
        <v>267</v>
      </c>
      <c r="C52" s="155"/>
      <c r="D52" s="155"/>
      <c r="E52" s="156"/>
      <c r="F52" s="160" t="s">
        <v>269</v>
      </c>
      <c r="G52" s="161"/>
      <c r="H52" s="161"/>
      <c r="I52" s="161"/>
      <c r="J52" s="162"/>
      <c r="K52" s="9">
        <v>526.8</v>
      </c>
    </row>
    <row r="53" spans="2:11" ht="33.75" customHeight="1">
      <c r="B53" s="151" t="s">
        <v>50</v>
      </c>
      <c r="C53" s="152"/>
      <c r="D53" s="152"/>
      <c r="E53" s="153"/>
      <c r="F53" s="157" t="s">
        <v>262</v>
      </c>
      <c r="G53" s="158"/>
      <c r="H53" s="158"/>
      <c r="I53" s="158"/>
      <c r="J53" s="159"/>
      <c r="K53" s="101">
        <f>K54+K55</f>
        <v>228</v>
      </c>
    </row>
    <row r="54" spans="2:11" ht="45" customHeight="1">
      <c r="B54" s="179" t="s">
        <v>51</v>
      </c>
      <c r="C54" s="179"/>
      <c r="D54" s="179"/>
      <c r="E54" s="179"/>
      <c r="F54" s="160" t="s">
        <v>264</v>
      </c>
      <c r="G54" s="161"/>
      <c r="H54" s="161"/>
      <c r="I54" s="161"/>
      <c r="J54" s="162"/>
      <c r="K54" s="8">
        <v>227.6</v>
      </c>
    </row>
    <row r="55" spans="2:11" ht="30.75" customHeight="1">
      <c r="B55" s="179" t="s">
        <v>52</v>
      </c>
      <c r="C55" s="179"/>
      <c r="D55" s="179"/>
      <c r="E55" s="179"/>
      <c r="F55" s="160" t="s">
        <v>265</v>
      </c>
      <c r="G55" s="161"/>
      <c r="H55" s="161"/>
      <c r="I55" s="161"/>
      <c r="J55" s="162"/>
      <c r="K55" s="8">
        <v>0.4</v>
      </c>
    </row>
    <row r="56" spans="2:11" ht="25.5" customHeight="1">
      <c r="B56" s="151" t="s">
        <v>53</v>
      </c>
      <c r="C56" s="152"/>
      <c r="D56" s="152"/>
      <c r="E56" s="153"/>
      <c r="F56" s="157" t="s">
        <v>55</v>
      </c>
      <c r="G56" s="158"/>
      <c r="H56" s="158"/>
      <c r="I56" s="158"/>
      <c r="J56" s="159"/>
      <c r="K56" s="101">
        <f>K60+K61+K57</f>
        <v>2168.6</v>
      </c>
    </row>
    <row r="57" spans="2:11" ht="38.25" customHeight="1">
      <c r="B57" s="179" t="s">
        <v>91</v>
      </c>
      <c r="C57" s="179"/>
      <c r="D57" s="179"/>
      <c r="E57" s="179"/>
      <c r="F57" s="180" t="s">
        <v>260</v>
      </c>
      <c r="G57" s="180"/>
      <c r="H57" s="180"/>
      <c r="I57" s="180"/>
      <c r="J57" s="180"/>
      <c r="K57" s="8">
        <v>2168.6</v>
      </c>
    </row>
    <row r="58" spans="2:11" ht="0.75" customHeight="1" hidden="1">
      <c r="B58" s="179"/>
      <c r="C58" s="179"/>
      <c r="D58" s="179"/>
      <c r="E58" s="179"/>
      <c r="F58" s="180"/>
      <c r="G58" s="180"/>
      <c r="H58" s="180"/>
      <c r="I58" s="180"/>
      <c r="J58" s="180"/>
      <c r="K58" s="8"/>
    </row>
    <row r="59" spans="2:11" ht="36.75" customHeight="1" hidden="1">
      <c r="B59" s="179" t="s">
        <v>47</v>
      </c>
      <c r="C59" s="179"/>
      <c r="D59" s="179"/>
      <c r="E59" s="179"/>
      <c r="F59" s="180" t="s">
        <v>38</v>
      </c>
      <c r="G59" s="180"/>
      <c r="H59" s="180"/>
      <c r="I59" s="180"/>
      <c r="J59" s="180"/>
      <c r="K59" s="8"/>
    </row>
    <row r="60" spans="2:11" ht="67.5" customHeight="1" hidden="1">
      <c r="B60" s="154" t="s">
        <v>81</v>
      </c>
      <c r="C60" s="155"/>
      <c r="D60" s="155"/>
      <c r="E60" s="156"/>
      <c r="F60" s="183" t="s">
        <v>82</v>
      </c>
      <c r="G60" s="184"/>
      <c r="H60" s="184"/>
      <c r="I60" s="184"/>
      <c r="J60" s="185"/>
      <c r="K60" s="8">
        <v>0</v>
      </c>
    </row>
    <row r="61" spans="2:11" ht="19.5" customHeight="1" hidden="1">
      <c r="B61" s="154"/>
      <c r="C61" s="155"/>
      <c r="D61" s="155"/>
      <c r="E61" s="156"/>
      <c r="F61" s="189"/>
      <c r="G61" s="190"/>
      <c r="H61" s="190"/>
      <c r="I61" s="190"/>
      <c r="J61" s="191"/>
      <c r="K61" s="9"/>
    </row>
    <row r="62" spans="2:11" ht="27.75" customHeight="1">
      <c r="B62" s="187" t="s">
        <v>80</v>
      </c>
      <c r="C62" s="187"/>
      <c r="D62" s="187"/>
      <c r="E62" s="187"/>
      <c r="F62" s="188" t="s">
        <v>259</v>
      </c>
      <c r="G62" s="188"/>
      <c r="H62" s="188"/>
      <c r="I62" s="188"/>
      <c r="J62" s="188"/>
      <c r="K62" s="10">
        <v>909.6</v>
      </c>
    </row>
    <row r="63" spans="2:12" ht="15.75">
      <c r="B63" s="151" t="s">
        <v>39</v>
      </c>
      <c r="C63" s="152"/>
      <c r="D63" s="152"/>
      <c r="E63" s="152"/>
      <c r="F63" s="152"/>
      <c r="G63" s="152"/>
      <c r="H63" s="152"/>
      <c r="I63" s="152"/>
      <c r="J63" s="153"/>
      <c r="K63" s="10">
        <f>K47+K11</f>
        <v>14036.1</v>
      </c>
      <c r="L63" s="2"/>
    </row>
    <row r="64" spans="2:10" ht="12.75">
      <c r="B64" s="182"/>
      <c r="C64" s="182"/>
      <c r="D64" s="182"/>
      <c r="E64" s="182"/>
      <c r="F64" s="186"/>
      <c r="G64" s="186"/>
      <c r="H64" s="186"/>
      <c r="I64" s="186"/>
      <c r="J64" s="186"/>
    </row>
    <row r="65" spans="2:11" ht="12.75">
      <c r="B65" s="182"/>
      <c r="C65" s="182"/>
      <c r="D65" s="182"/>
      <c r="E65" s="182"/>
      <c r="F65" s="186"/>
      <c r="G65" s="186"/>
      <c r="H65" s="186"/>
      <c r="I65" s="186"/>
      <c r="J65" s="186"/>
      <c r="K65" s="20"/>
    </row>
    <row r="66" spans="2:10" ht="12.75">
      <c r="B66" s="182"/>
      <c r="C66" s="182"/>
      <c r="D66" s="182"/>
      <c r="E66" s="182"/>
      <c r="F66" s="186"/>
      <c r="G66" s="186"/>
      <c r="H66" s="186"/>
      <c r="I66" s="186"/>
      <c r="J66" s="186"/>
    </row>
    <row r="67" spans="2:10" ht="12.75">
      <c r="B67" s="182"/>
      <c r="C67" s="182"/>
      <c r="D67" s="182"/>
      <c r="E67" s="182"/>
      <c r="F67" s="186"/>
      <c r="G67" s="186"/>
      <c r="H67" s="186"/>
      <c r="I67" s="186"/>
      <c r="J67" s="186"/>
    </row>
    <row r="68" spans="2:10" ht="12.75">
      <c r="B68" s="182"/>
      <c r="C68" s="182"/>
      <c r="D68" s="182"/>
      <c r="E68" s="182"/>
      <c r="F68" s="182"/>
      <c r="G68" s="182"/>
      <c r="H68" s="182"/>
      <c r="I68" s="182"/>
      <c r="J68" s="182"/>
    </row>
    <row r="69" spans="2:10" ht="12.75">
      <c r="B69" s="182"/>
      <c r="C69" s="182"/>
      <c r="D69" s="182"/>
      <c r="E69" s="182"/>
      <c r="F69" s="182"/>
      <c r="G69" s="182"/>
      <c r="H69" s="182"/>
      <c r="I69" s="182"/>
      <c r="J69" s="182"/>
    </row>
    <row r="70" spans="2:10" ht="12.75">
      <c r="B70" s="182"/>
      <c r="C70" s="182"/>
      <c r="D70" s="182"/>
      <c r="E70" s="182"/>
      <c r="F70" s="182"/>
      <c r="G70" s="182"/>
      <c r="H70" s="182"/>
      <c r="I70" s="182"/>
      <c r="J70" s="182"/>
    </row>
    <row r="71" spans="2:10" ht="12.75">
      <c r="B71" s="182"/>
      <c r="C71" s="182"/>
      <c r="D71" s="182"/>
      <c r="E71" s="182"/>
      <c r="F71" s="182"/>
      <c r="G71" s="182"/>
      <c r="H71" s="182"/>
      <c r="I71" s="182"/>
      <c r="J71" s="182"/>
    </row>
    <row r="72" spans="2:10" ht="12.75">
      <c r="B72" s="182"/>
      <c r="C72" s="182"/>
      <c r="D72" s="182"/>
      <c r="E72" s="182"/>
      <c r="F72" s="182"/>
      <c r="G72" s="182"/>
      <c r="H72" s="182"/>
      <c r="I72" s="182"/>
      <c r="J72" s="182"/>
    </row>
    <row r="73" spans="2:10" ht="12.75">
      <c r="B73" s="182"/>
      <c r="C73" s="182"/>
      <c r="D73" s="182"/>
      <c r="E73" s="182"/>
      <c r="F73" s="182"/>
      <c r="G73" s="182"/>
      <c r="H73" s="182"/>
      <c r="I73" s="182"/>
      <c r="J73" s="182"/>
    </row>
    <row r="74" spans="2:10" ht="12.75">
      <c r="B74" s="182"/>
      <c r="C74" s="182"/>
      <c r="D74" s="182"/>
      <c r="E74" s="182"/>
      <c r="F74" s="182"/>
      <c r="G74" s="182"/>
      <c r="H74" s="182"/>
      <c r="I74" s="182"/>
      <c r="J74" s="182"/>
    </row>
    <row r="75" spans="2:10" ht="12.75">
      <c r="B75" s="182"/>
      <c r="C75" s="182"/>
      <c r="D75" s="182"/>
      <c r="E75" s="182"/>
      <c r="F75" s="182"/>
      <c r="G75" s="182"/>
      <c r="H75" s="182"/>
      <c r="I75" s="182"/>
      <c r="J75" s="182"/>
    </row>
    <row r="76" spans="2:10" ht="12.75">
      <c r="B76" s="182"/>
      <c r="C76" s="182"/>
      <c r="D76" s="182"/>
      <c r="E76" s="182"/>
      <c r="F76" s="182"/>
      <c r="G76" s="182"/>
      <c r="H76" s="182"/>
      <c r="I76" s="182"/>
      <c r="J76" s="182"/>
    </row>
    <row r="77" spans="2:10" ht="12.75">
      <c r="B77" s="182"/>
      <c r="C77" s="182"/>
      <c r="D77" s="182"/>
      <c r="E77" s="182"/>
      <c r="F77" s="182"/>
      <c r="G77" s="182"/>
      <c r="H77" s="182"/>
      <c r="I77" s="182"/>
      <c r="J77" s="182"/>
    </row>
    <row r="78" spans="2:10" ht="12.75">
      <c r="B78" s="182"/>
      <c r="C78" s="182"/>
      <c r="D78" s="182"/>
      <c r="E78" s="182"/>
      <c r="F78" s="182"/>
      <c r="G78" s="182"/>
      <c r="H78" s="182"/>
      <c r="I78" s="182"/>
      <c r="J78" s="182"/>
    </row>
    <row r="79" spans="2:10" ht="12.75">
      <c r="B79" s="182"/>
      <c r="C79" s="182"/>
      <c r="D79" s="182"/>
      <c r="E79" s="182"/>
      <c r="F79" s="182"/>
      <c r="G79" s="182"/>
      <c r="H79" s="182"/>
      <c r="I79" s="182"/>
      <c r="J79" s="182"/>
    </row>
    <row r="80" spans="2:10" ht="12.75">
      <c r="B80" s="182"/>
      <c r="C80" s="182"/>
      <c r="D80" s="182"/>
      <c r="E80" s="182"/>
      <c r="F80" s="182"/>
      <c r="G80" s="182"/>
      <c r="H80" s="182"/>
      <c r="I80" s="182"/>
      <c r="J80" s="182"/>
    </row>
    <row r="81" spans="2:10" ht="12.75">
      <c r="B81" s="182"/>
      <c r="C81" s="182"/>
      <c r="D81" s="182"/>
      <c r="E81" s="182"/>
      <c r="F81" s="182"/>
      <c r="G81" s="182"/>
      <c r="H81" s="182"/>
      <c r="I81" s="182"/>
      <c r="J81" s="182"/>
    </row>
    <row r="82" spans="2:10" ht="12.75">
      <c r="B82" s="182"/>
      <c r="C82" s="182"/>
      <c r="D82" s="182"/>
      <c r="E82" s="182"/>
      <c r="F82" s="182"/>
      <c r="G82" s="182"/>
      <c r="H82" s="182"/>
      <c r="I82" s="182"/>
      <c r="J82" s="182"/>
    </row>
    <row r="83" spans="2:10" ht="12.75">
      <c r="B83" s="182"/>
      <c r="C83" s="182"/>
      <c r="D83" s="182"/>
      <c r="E83" s="182"/>
      <c r="F83" s="182"/>
      <c r="G83" s="182"/>
      <c r="H83" s="182"/>
      <c r="I83" s="182"/>
      <c r="J83" s="182"/>
    </row>
    <row r="84" spans="2:10" ht="12.75">
      <c r="B84" s="182"/>
      <c r="C84" s="182"/>
      <c r="D84" s="182"/>
      <c r="E84" s="182"/>
      <c r="F84" s="182"/>
      <c r="G84" s="182"/>
      <c r="H84" s="182"/>
      <c r="I84" s="182"/>
      <c r="J84" s="182"/>
    </row>
    <row r="85" spans="2:10" ht="12.75">
      <c r="B85" s="182"/>
      <c r="C85" s="182"/>
      <c r="D85" s="182"/>
      <c r="E85" s="182"/>
      <c r="F85" s="182"/>
      <c r="G85" s="182"/>
      <c r="H85" s="182"/>
      <c r="I85" s="182"/>
      <c r="J85" s="182"/>
    </row>
    <row r="86" spans="2:10" ht="12.75">
      <c r="B86" s="182"/>
      <c r="C86" s="182"/>
      <c r="D86" s="182"/>
      <c r="E86" s="182"/>
      <c r="F86" s="182"/>
      <c r="G86" s="182"/>
      <c r="H86" s="182"/>
      <c r="I86" s="182"/>
      <c r="J86" s="182"/>
    </row>
    <row r="87" spans="2:10" ht="12.75">
      <c r="B87" s="182"/>
      <c r="C87" s="182"/>
      <c r="D87" s="182"/>
      <c r="E87" s="182"/>
      <c r="F87" s="182"/>
      <c r="G87" s="182"/>
      <c r="H87" s="182"/>
      <c r="I87" s="182"/>
      <c r="J87" s="182"/>
    </row>
  </sheetData>
  <sheetProtection/>
  <mergeCells count="153">
    <mergeCell ref="B14:E14"/>
    <mergeCell ref="B15:E15"/>
    <mergeCell ref="B16:E16"/>
    <mergeCell ref="F14:J14"/>
    <mergeCell ref="F15:J15"/>
    <mergeCell ref="F16:J16"/>
    <mergeCell ref="B20:E20"/>
    <mergeCell ref="B22:E22"/>
    <mergeCell ref="F19:J19"/>
    <mergeCell ref="F20:J20"/>
    <mergeCell ref="F22:J22"/>
    <mergeCell ref="B21:E21"/>
    <mergeCell ref="F21:J21"/>
    <mergeCell ref="F36:J36"/>
    <mergeCell ref="B36:E36"/>
    <mergeCell ref="B33:E33"/>
    <mergeCell ref="F33:J33"/>
    <mergeCell ref="B34:E34"/>
    <mergeCell ref="F34:J34"/>
    <mergeCell ref="B46:E46"/>
    <mergeCell ref="B44:E44"/>
    <mergeCell ref="B45:E45"/>
    <mergeCell ref="F45:J45"/>
    <mergeCell ref="B17:E17"/>
    <mergeCell ref="F17:J17"/>
    <mergeCell ref="B18:E18"/>
    <mergeCell ref="F18:J18"/>
    <mergeCell ref="B35:E35"/>
    <mergeCell ref="B40:E40"/>
    <mergeCell ref="B30:E30"/>
    <mergeCell ref="B32:E32"/>
    <mergeCell ref="B12:E12"/>
    <mergeCell ref="B13:E13"/>
    <mergeCell ref="B23:E23"/>
    <mergeCell ref="B24:E24"/>
    <mergeCell ref="B27:E27"/>
    <mergeCell ref="B28:E28"/>
    <mergeCell ref="B25:E25"/>
    <mergeCell ref="B19:E19"/>
    <mergeCell ref="F12:J12"/>
    <mergeCell ref="F13:J13"/>
    <mergeCell ref="F23:J23"/>
    <mergeCell ref="F24:J24"/>
    <mergeCell ref="F35:J35"/>
    <mergeCell ref="F43:J43"/>
    <mergeCell ref="F27:J27"/>
    <mergeCell ref="F28:J28"/>
    <mergeCell ref="F25:J25"/>
    <mergeCell ref="F40:J40"/>
    <mergeCell ref="F39:J39"/>
    <mergeCell ref="F37:J37"/>
    <mergeCell ref="F26:J26"/>
    <mergeCell ref="B53:E53"/>
    <mergeCell ref="F53:J53"/>
    <mergeCell ref="F30:J30"/>
    <mergeCell ref="F32:J32"/>
    <mergeCell ref="B43:E43"/>
    <mergeCell ref="B39:E39"/>
    <mergeCell ref="B26:E26"/>
    <mergeCell ref="F9:J9"/>
    <mergeCell ref="B9:E9"/>
    <mergeCell ref="B11:E11"/>
    <mergeCell ref="F11:J11"/>
    <mergeCell ref="B10:E10"/>
    <mergeCell ref="F10:J10"/>
    <mergeCell ref="B61:E61"/>
    <mergeCell ref="F61:J61"/>
    <mergeCell ref="F47:J47"/>
    <mergeCell ref="B48:E48"/>
    <mergeCell ref="F48:J48"/>
    <mergeCell ref="B49:E49"/>
    <mergeCell ref="F49:J49"/>
    <mergeCell ref="B47:E47"/>
    <mergeCell ref="F50:J50"/>
    <mergeCell ref="B54:E54"/>
    <mergeCell ref="B67:E67"/>
    <mergeCell ref="F67:J67"/>
    <mergeCell ref="B62:E62"/>
    <mergeCell ref="F62:J62"/>
    <mergeCell ref="B63:J63"/>
    <mergeCell ref="B58:E58"/>
    <mergeCell ref="F58:J58"/>
    <mergeCell ref="B59:E59"/>
    <mergeCell ref="F59:J59"/>
    <mergeCell ref="B60:E60"/>
    <mergeCell ref="B64:E64"/>
    <mergeCell ref="F64:J64"/>
    <mergeCell ref="B65:E65"/>
    <mergeCell ref="F65:J65"/>
    <mergeCell ref="B66:E66"/>
    <mergeCell ref="F66:J66"/>
    <mergeCell ref="B75:E75"/>
    <mergeCell ref="F75:J75"/>
    <mergeCell ref="B68:E68"/>
    <mergeCell ref="F68:J68"/>
    <mergeCell ref="B69:E69"/>
    <mergeCell ref="F69:J69"/>
    <mergeCell ref="B70:E70"/>
    <mergeCell ref="F70:J70"/>
    <mergeCell ref="B71:E71"/>
    <mergeCell ref="F71:J71"/>
    <mergeCell ref="B76:E76"/>
    <mergeCell ref="F76:J76"/>
    <mergeCell ref="B77:E77"/>
    <mergeCell ref="F77:J77"/>
    <mergeCell ref="B72:E72"/>
    <mergeCell ref="F72:J72"/>
    <mergeCell ref="B73:E73"/>
    <mergeCell ref="F73:J73"/>
    <mergeCell ref="B74:E74"/>
    <mergeCell ref="F74:J74"/>
    <mergeCell ref="B81:E81"/>
    <mergeCell ref="F81:J81"/>
    <mergeCell ref="B78:E78"/>
    <mergeCell ref="F78:J78"/>
    <mergeCell ref="B79:E79"/>
    <mergeCell ref="F79:J79"/>
    <mergeCell ref="B87:E87"/>
    <mergeCell ref="F87:J87"/>
    <mergeCell ref="B84:E84"/>
    <mergeCell ref="F84:J84"/>
    <mergeCell ref="B85:E85"/>
    <mergeCell ref="F85:J85"/>
    <mergeCell ref="B7:K7"/>
    <mergeCell ref="B86:E86"/>
    <mergeCell ref="F86:J86"/>
    <mergeCell ref="B82:E82"/>
    <mergeCell ref="F82:J82"/>
    <mergeCell ref="B83:E83"/>
    <mergeCell ref="F83:J83"/>
    <mergeCell ref="B80:E80"/>
    <mergeCell ref="F80:J80"/>
    <mergeCell ref="F60:J60"/>
    <mergeCell ref="B6:K6"/>
    <mergeCell ref="B57:E57"/>
    <mergeCell ref="F57:J57"/>
    <mergeCell ref="B50:E50"/>
    <mergeCell ref="B56:E56"/>
    <mergeCell ref="F56:J56"/>
    <mergeCell ref="B37:E37"/>
    <mergeCell ref="F54:J54"/>
    <mergeCell ref="B55:E55"/>
    <mergeCell ref="F55:J55"/>
    <mergeCell ref="B51:E51"/>
    <mergeCell ref="B52:E52"/>
    <mergeCell ref="F51:J51"/>
    <mergeCell ref="F52:J52"/>
    <mergeCell ref="B41:E41"/>
    <mergeCell ref="F41:J41"/>
    <mergeCell ref="B42:E42"/>
    <mergeCell ref="F42:J42"/>
    <mergeCell ref="F44:J44"/>
    <mergeCell ref="F46:J4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25.25390625" style="0" customWidth="1"/>
    <col min="2" max="2" width="19.00390625" style="0" customWidth="1"/>
    <col min="3" max="3" width="6.375" style="0" customWidth="1"/>
    <col min="4" max="4" width="15.25390625" style="0" customWidth="1"/>
    <col min="5" max="5" width="6.625" style="0" customWidth="1"/>
    <col min="6" max="6" width="10.875" style="0" customWidth="1"/>
    <col min="7" max="7" width="3.375" style="0" hidden="1" customWidth="1"/>
  </cols>
  <sheetData>
    <row r="1" ht="12.75">
      <c r="D1" s="1" t="s">
        <v>226</v>
      </c>
    </row>
    <row r="2" ht="12.75">
      <c r="D2" s="1" t="s">
        <v>0</v>
      </c>
    </row>
    <row r="3" ht="12.75">
      <c r="D3" s="1" t="s">
        <v>72</v>
      </c>
    </row>
    <row r="4" ht="12.75">
      <c r="D4" s="1" t="s">
        <v>257</v>
      </c>
    </row>
    <row r="7" spans="2:4" ht="18.75">
      <c r="B7" s="234" t="s">
        <v>200</v>
      </c>
      <c r="C7" s="234"/>
      <c r="D7" s="234"/>
    </row>
    <row r="8" spans="1:8" ht="83.25" customHeight="1">
      <c r="A8" s="241" t="s">
        <v>201</v>
      </c>
      <c r="B8" s="241"/>
      <c r="C8" s="241"/>
      <c r="D8" s="241"/>
      <c r="E8" s="241"/>
      <c r="F8" s="242"/>
      <c r="G8" s="242"/>
      <c r="H8" s="242"/>
    </row>
    <row r="9" spans="1:8" ht="12.75">
      <c r="A9" s="30"/>
      <c r="B9" s="30"/>
      <c r="C9" s="30"/>
      <c r="D9" s="30"/>
      <c r="E9" s="30"/>
      <c r="F9" s="30"/>
      <c r="G9" s="30"/>
      <c r="H9" s="38" t="s">
        <v>110</v>
      </c>
    </row>
    <row r="10" spans="1:8" ht="38.25">
      <c r="A10" s="31" t="s">
        <v>103</v>
      </c>
      <c r="B10" s="243" t="s">
        <v>104</v>
      </c>
      <c r="C10" s="244"/>
      <c r="D10" s="244"/>
      <c r="E10" s="244"/>
      <c r="F10" s="245"/>
      <c r="G10" s="245"/>
      <c r="H10" s="31" t="s">
        <v>105</v>
      </c>
    </row>
    <row r="11" spans="1:8" ht="12.75">
      <c r="A11" s="32">
        <v>1</v>
      </c>
      <c r="B11" s="246">
        <v>2</v>
      </c>
      <c r="C11" s="245"/>
      <c r="D11" s="245"/>
      <c r="E11" s="245"/>
      <c r="F11" s="245"/>
      <c r="G11" s="245"/>
      <c r="H11" s="33">
        <v>3</v>
      </c>
    </row>
    <row r="12" spans="1:8" ht="24" customHeight="1">
      <c r="A12" s="34" t="s">
        <v>106</v>
      </c>
      <c r="B12" s="247" t="s">
        <v>272</v>
      </c>
      <c r="C12" s="245"/>
      <c r="D12" s="245"/>
      <c r="E12" s="245"/>
      <c r="F12" s="245"/>
      <c r="G12" s="245"/>
      <c r="H12" s="35">
        <f>H13</f>
        <v>-56.5</v>
      </c>
    </row>
    <row r="13" spans="1:8" ht="21" customHeight="1">
      <c r="A13" s="34" t="s">
        <v>107</v>
      </c>
      <c r="B13" s="235" t="s">
        <v>273</v>
      </c>
      <c r="C13" s="236"/>
      <c r="D13" s="236"/>
      <c r="E13" s="236"/>
      <c r="F13" s="236"/>
      <c r="G13" s="237"/>
      <c r="H13" s="36">
        <v>-56.5</v>
      </c>
    </row>
    <row r="14" spans="1:8" ht="27.75" customHeight="1">
      <c r="A14" s="34" t="s">
        <v>108</v>
      </c>
      <c r="B14" s="235" t="s">
        <v>274</v>
      </c>
      <c r="C14" s="236"/>
      <c r="D14" s="236"/>
      <c r="E14" s="236"/>
      <c r="F14" s="236"/>
      <c r="G14" s="237"/>
      <c r="H14" s="36">
        <f>H13</f>
        <v>-56.5</v>
      </c>
    </row>
    <row r="15" spans="1:8" ht="0.75" customHeight="1" hidden="1">
      <c r="A15" s="34"/>
      <c r="B15" s="235"/>
      <c r="C15" s="236"/>
      <c r="D15" s="236"/>
      <c r="E15" s="236"/>
      <c r="F15" s="236"/>
      <c r="G15" s="237"/>
      <c r="H15" s="36"/>
    </row>
    <row r="16" spans="1:8" ht="9.75" customHeight="1" hidden="1">
      <c r="A16" s="34"/>
      <c r="B16" s="235"/>
      <c r="C16" s="236"/>
      <c r="D16" s="236"/>
      <c r="E16" s="236"/>
      <c r="F16" s="236"/>
      <c r="G16" s="237"/>
      <c r="H16" s="36"/>
    </row>
    <row r="17" spans="1:8" ht="21" customHeight="1">
      <c r="A17" s="37" t="s">
        <v>109</v>
      </c>
      <c r="B17" s="238"/>
      <c r="C17" s="239"/>
      <c r="D17" s="239"/>
      <c r="E17" s="239"/>
      <c r="F17" s="239"/>
      <c r="G17" s="240"/>
      <c r="H17" s="36">
        <f>H13+H15</f>
        <v>-56.5</v>
      </c>
    </row>
    <row r="18" spans="1:8" ht="12.75">
      <c r="A18" s="30"/>
      <c r="B18" s="30"/>
      <c r="C18" s="30"/>
      <c r="D18" s="30"/>
      <c r="E18" s="30"/>
      <c r="F18" s="30"/>
      <c r="G18" s="30"/>
      <c r="H18" s="30"/>
    </row>
  </sheetData>
  <sheetProtection/>
  <mergeCells count="10">
    <mergeCell ref="B7:D7"/>
    <mergeCell ref="B15:G15"/>
    <mergeCell ref="B16:G16"/>
    <mergeCell ref="B17:G17"/>
    <mergeCell ref="A8:H8"/>
    <mergeCell ref="B10:G10"/>
    <mergeCell ref="B11:G11"/>
    <mergeCell ref="B12:G12"/>
    <mergeCell ref="B13:G13"/>
    <mergeCell ref="B14:G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0">
      <selection activeCell="I27" sqref="I27"/>
    </sheetView>
  </sheetViews>
  <sheetFormatPr defaultColWidth="9.00390625" defaultRowHeight="12.75"/>
  <cols>
    <col min="1" max="1" width="9.875" style="0" customWidth="1"/>
    <col min="5" max="5" width="23.25390625" style="0" customWidth="1"/>
    <col min="6" max="6" width="14.375" style="0" customWidth="1"/>
    <col min="7" max="7" width="12.75390625" style="0" customWidth="1"/>
    <col min="8" max="8" width="12.625" style="0" customWidth="1"/>
  </cols>
  <sheetData>
    <row r="1" ht="12.75">
      <c r="F1" s="1" t="s">
        <v>223</v>
      </c>
    </row>
    <row r="2" ht="12.75">
      <c r="F2" s="1" t="s">
        <v>0</v>
      </c>
    </row>
    <row r="3" ht="12.75">
      <c r="F3" s="1" t="s">
        <v>79</v>
      </c>
    </row>
    <row r="4" ht="12.75">
      <c r="F4" s="1" t="s">
        <v>275</v>
      </c>
    </row>
    <row r="7" spans="1:8" ht="15.75">
      <c r="A7" s="249" t="s">
        <v>153</v>
      </c>
      <c r="B7" s="249"/>
      <c r="C7" s="249"/>
      <c r="D7" s="249"/>
      <c r="E7" s="249"/>
      <c r="F7" s="249"/>
      <c r="G7" s="249"/>
      <c r="H7" s="249"/>
    </row>
    <row r="8" spans="1:8" ht="18" customHeight="1">
      <c r="A8" s="178" t="s">
        <v>285</v>
      </c>
      <c r="B8" s="178"/>
      <c r="C8" s="178"/>
      <c r="D8" s="178"/>
      <c r="E8" s="178"/>
      <c r="F8" s="178"/>
      <c r="G8" s="178"/>
      <c r="H8" s="178"/>
    </row>
    <row r="9" spans="1:8" ht="18" customHeight="1">
      <c r="A9" s="26"/>
      <c r="B9" s="26"/>
      <c r="C9" s="26"/>
      <c r="D9" s="26"/>
      <c r="E9" s="26"/>
      <c r="F9" s="26"/>
      <c r="G9" s="26"/>
      <c r="H9" s="26"/>
    </row>
    <row r="10" ht="12.75">
      <c r="H10" s="15"/>
    </row>
    <row r="11" spans="1:8" ht="12.75">
      <c r="A11" s="250" t="s">
        <v>3</v>
      </c>
      <c r="B11" s="250"/>
      <c r="C11" s="250"/>
      <c r="D11" s="250"/>
      <c r="E11" s="250"/>
      <c r="F11" s="4" t="s">
        <v>2</v>
      </c>
      <c r="G11" s="4" t="s">
        <v>1</v>
      </c>
      <c r="H11" s="3" t="s">
        <v>175</v>
      </c>
    </row>
    <row r="12" spans="1:8" ht="12.75">
      <c r="A12" s="251">
        <v>1</v>
      </c>
      <c r="B12" s="251"/>
      <c r="C12" s="251"/>
      <c r="D12" s="251"/>
      <c r="E12" s="251"/>
      <c r="F12" s="5">
        <v>2</v>
      </c>
      <c r="G12" s="5">
        <v>3</v>
      </c>
      <c r="H12" s="16">
        <v>5</v>
      </c>
    </row>
    <row r="13" spans="1:8" ht="21" customHeight="1">
      <c r="A13" s="251" t="s">
        <v>4</v>
      </c>
      <c r="B13" s="251"/>
      <c r="C13" s="251"/>
      <c r="D13" s="251"/>
      <c r="E13" s="251"/>
      <c r="F13" s="11" t="s">
        <v>17</v>
      </c>
      <c r="G13" s="7"/>
      <c r="H13" s="10">
        <f>H14+H15+H16+H17+H18</f>
        <v>5683.9</v>
      </c>
    </row>
    <row r="14" spans="1:8" ht="42" customHeight="1">
      <c r="A14" s="160" t="s">
        <v>102</v>
      </c>
      <c r="B14" s="161"/>
      <c r="C14" s="161"/>
      <c r="D14" s="161"/>
      <c r="E14" s="162"/>
      <c r="F14" s="11" t="s">
        <v>17</v>
      </c>
      <c r="G14" s="7" t="s">
        <v>21</v>
      </c>
      <c r="H14" s="23">
        <f>ROUND(966.717,1)</f>
        <v>966.7</v>
      </c>
    </row>
    <row r="15" spans="1:8" ht="42.75" customHeight="1">
      <c r="A15" s="248" t="s">
        <v>256</v>
      </c>
      <c r="B15" s="248"/>
      <c r="C15" s="248"/>
      <c r="D15" s="248"/>
      <c r="E15" s="248"/>
      <c r="F15" s="7" t="s">
        <v>17</v>
      </c>
      <c r="G15" s="7" t="s">
        <v>19</v>
      </c>
      <c r="H15" s="23">
        <f>ROUND(4557.368,1)</f>
        <v>4557.4</v>
      </c>
    </row>
    <row r="16" spans="1:8" s="28" customFormat="1" ht="27" customHeight="1">
      <c r="A16" s="160" t="s">
        <v>99</v>
      </c>
      <c r="B16" s="161"/>
      <c r="C16" s="161"/>
      <c r="D16" s="161"/>
      <c r="E16" s="162"/>
      <c r="F16" s="6" t="s">
        <v>100</v>
      </c>
      <c r="G16" s="6" t="s">
        <v>101</v>
      </c>
      <c r="H16" s="29">
        <v>140</v>
      </c>
    </row>
    <row r="17" spans="1:8" ht="21" customHeight="1">
      <c r="A17" s="248" t="s">
        <v>42</v>
      </c>
      <c r="B17" s="248"/>
      <c r="C17" s="248"/>
      <c r="D17" s="248"/>
      <c r="E17" s="248"/>
      <c r="F17" s="7" t="s">
        <v>17</v>
      </c>
      <c r="G17" s="7" t="s">
        <v>27</v>
      </c>
      <c r="H17" s="9">
        <v>0</v>
      </c>
    </row>
    <row r="18" spans="1:8" ht="18" customHeight="1">
      <c r="A18" s="160" t="s">
        <v>75</v>
      </c>
      <c r="B18" s="161"/>
      <c r="C18" s="161"/>
      <c r="D18" s="161"/>
      <c r="E18" s="162"/>
      <c r="F18" s="7" t="s">
        <v>17</v>
      </c>
      <c r="G18" s="7" t="s">
        <v>86</v>
      </c>
      <c r="H18" s="25">
        <v>19.8</v>
      </c>
    </row>
    <row r="19" spans="1:8" ht="12.75">
      <c r="A19" s="197" t="s">
        <v>5</v>
      </c>
      <c r="B19" s="198"/>
      <c r="C19" s="198"/>
      <c r="D19" s="198"/>
      <c r="E19" s="199"/>
      <c r="F19" s="11" t="s">
        <v>21</v>
      </c>
      <c r="G19" s="7"/>
      <c r="H19" s="10">
        <f>H20</f>
        <v>227.6</v>
      </c>
    </row>
    <row r="20" spans="1:8" ht="17.25" customHeight="1">
      <c r="A20" s="248" t="s">
        <v>255</v>
      </c>
      <c r="B20" s="248"/>
      <c r="C20" s="248"/>
      <c r="D20" s="248"/>
      <c r="E20" s="248"/>
      <c r="F20" s="7" t="s">
        <v>21</v>
      </c>
      <c r="G20" s="7" t="s">
        <v>18</v>
      </c>
      <c r="H20" s="23">
        <v>227.6</v>
      </c>
    </row>
    <row r="21" spans="1:8" ht="20.25" customHeight="1" hidden="1">
      <c r="A21" s="197" t="s">
        <v>6</v>
      </c>
      <c r="B21" s="198"/>
      <c r="C21" s="198"/>
      <c r="D21" s="198"/>
      <c r="E21" s="199"/>
      <c r="F21" s="11" t="s">
        <v>18</v>
      </c>
      <c r="G21" s="7"/>
      <c r="H21" s="10">
        <f>H22+H23</f>
        <v>0</v>
      </c>
    </row>
    <row r="22" spans="1:8" ht="32.25" customHeight="1" hidden="1">
      <c r="A22" s="248" t="s">
        <v>98</v>
      </c>
      <c r="B22" s="248"/>
      <c r="C22" s="248"/>
      <c r="D22" s="248"/>
      <c r="E22" s="248"/>
      <c r="F22" s="7" t="s">
        <v>18</v>
      </c>
      <c r="G22" s="7" t="s">
        <v>22</v>
      </c>
      <c r="H22" s="9">
        <v>0</v>
      </c>
    </row>
    <row r="23" spans="1:8" ht="22.5" customHeight="1" hidden="1">
      <c r="A23" s="248" t="s">
        <v>87</v>
      </c>
      <c r="B23" s="248"/>
      <c r="C23" s="248"/>
      <c r="D23" s="248"/>
      <c r="E23" s="248"/>
      <c r="F23" s="7" t="s">
        <v>18</v>
      </c>
      <c r="G23" s="7" t="s">
        <v>23</v>
      </c>
      <c r="H23" s="23">
        <v>0</v>
      </c>
    </row>
    <row r="24" spans="1:8" ht="0.75" customHeight="1" hidden="1">
      <c r="A24" s="197" t="s">
        <v>56</v>
      </c>
      <c r="B24" s="198"/>
      <c r="C24" s="198"/>
      <c r="D24" s="198"/>
      <c r="E24" s="199"/>
      <c r="F24" s="11" t="s">
        <v>19</v>
      </c>
      <c r="G24" s="7"/>
      <c r="H24" s="10"/>
    </row>
    <row r="25" spans="1:8" ht="21" customHeight="1" hidden="1">
      <c r="A25" s="160" t="s">
        <v>7</v>
      </c>
      <c r="B25" s="161"/>
      <c r="C25" s="161"/>
      <c r="D25" s="161"/>
      <c r="E25" s="162"/>
      <c r="F25" s="7" t="s">
        <v>19</v>
      </c>
      <c r="G25" s="7" t="s">
        <v>20</v>
      </c>
      <c r="H25" s="25">
        <v>0</v>
      </c>
    </row>
    <row r="26" spans="1:9" ht="14.25" customHeight="1">
      <c r="A26" s="197" t="s">
        <v>56</v>
      </c>
      <c r="B26" s="198"/>
      <c r="C26" s="198"/>
      <c r="D26" s="198"/>
      <c r="E26" s="199"/>
      <c r="F26" s="11" t="s">
        <v>19</v>
      </c>
      <c r="G26" s="11"/>
      <c r="H26" s="10">
        <f>H27+H28</f>
        <v>773</v>
      </c>
      <c r="I26" s="22"/>
    </row>
    <row r="27" spans="1:9" ht="14.25" customHeight="1">
      <c r="A27" s="160" t="s">
        <v>286</v>
      </c>
      <c r="B27" s="161"/>
      <c r="C27" s="161"/>
      <c r="D27" s="161"/>
      <c r="E27" s="162"/>
      <c r="F27" s="7" t="s">
        <v>19</v>
      </c>
      <c r="G27" s="7" t="s">
        <v>24</v>
      </c>
      <c r="H27" s="13">
        <v>678.1</v>
      </c>
      <c r="I27" s="22"/>
    </row>
    <row r="28" spans="1:8" ht="21" customHeight="1">
      <c r="A28" s="160" t="s">
        <v>88</v>
      </c>
      <c r="B28" s="161"/>
      <c r="C28" s="161"/>
      <c r="D28" s="161"/>
      <c r="E28" s="162"/>
      <c r="F28" s="7" t="s">
        <v>19</v>
      </c>
      <c r="G28" s="7" t="s">
        <v>22</v>
      </c>
      <c r="H28" s="9">
        <v>94.9</v>
      </c>
    </row>
    <row r="29" spans="1:8" ht="12" customHeight="1">
      <c r="A29" s="197" t="s">
        <v>8</v>
      </c>
      <c r="B29" s="198"/>
      <c r="C29" s="198"/>
      <c r="D29" s="198"/>
      <c r="E29" s="199"/>
      <c r="F29" s="11" t="s">
        <v>24</v>
      </c>
      <c r="G29" s="7"/>
      <c r="H29" s="10">
        <f>H30+H31+H32</f>
        <v>2490.51</v>
      </c>
    </row>
    <row r="30" spans="1:8" ht="20.25" customHeight="1" hidden="1">
      <c r="A30" s="160" t="s">
        <v>9</v>
      </c>
      <c r="B30" s="161"/>
      <c r="C30" s="161"/>
      <c r="D30" s="161"/>
      <c r="E30" s="162"/>
      <c r="F30" s="7" t="s">
        <v>24</v>
      </c>
      <c r="G30" s="7" t="s">
        <v>17</v>
      </c>
      <c r="H30" s="9">
        <v>0</v>
      </c>
    </row>
    <row r="31" spans="1:8" ht="20.25" customHeight="1" hidden="1">
      <c r="A31" s="248" t="s">
        <v>10</v>
      </c>
      <c r="B31" s="248"/>
      <c r="C31" s="248"/>
      <c r="D31" s="248"/>
      <c r="E31" s="248"/>
      <c r="F31" s="7" t="s">
        <v>24</v>
      </c>
      <c r="G31" s="7" t="s">
        <v>21</v>
      </c>
      <c r="H31" s="9">
        <v>0</v>
      </c>
    </row>
    <row r="32" spans="1:8" ht="20.25" customHeight="1">
      <c r="A32" s="248" t="s">
        <v>11</v>
      </c>
      <c r="B32" s="248"/>
      <c r="C32" s="248"/>
      <c r="D32" s="248"/>
      <c r="E32" s="248"/>
      <c r="F32" s="7" t="s">
        <v>24</v>
      </c>
      <c r="G32" s="7" t="s">
        <v>18</v>
      </c>
      <c r="H32" s="23">
        <v>2490.51</v>
      </c>
    </row>
    <row r="33" spans="1:8" ht="12.75" hidden="1">
      <c r="A33" s="197" t="s">
        <v>12</v>
      </c>
      <c r="B33" s="252"/>
      <c r="C33" s="252"/>
      <c r="D33" s="252"/>
      <c r="E33" s="253"/>
      <c r="F33" s="11" t="s">
        <v>25</v>
      </c>
      <c r="G33" s="11"/>
      <c r="H33" s="24">
        <f>H34</f>
        <v>0</v>
      </c>
    </row>
    <row r="34" spans="1:8" ht="12.75" hidden="1">
      <c r="A34" s="248" t="s">
        <v>13</v>
      </c>
      <c r="B34" s="248"/>
      <c r="C34" s="248"/>
      <c r="D34" s="248"/>
      <c r="E34" s="248"/>
      <c r="F34" s="7" t="s">
        <v>25</v>
      </c>
      <c r="G34" s="7" t="s">
        <v>25</v>
      </c>
      <c r="H34" s="23">
        <v>0</v>
      </c>
    </row>
    <row r="35" spans="1:8" ht="0.75" customHeight="1" hidden="1">
      <c r="A35" s="197" t="s">
        <v>12</v>
      </c>
      <c r="B35" s="198"/>
      <c r="C35" s="198"/>
      <c r="D35" s="198"/>
      <c r="E35" s="199"/>
      <c r="F35" s="11" t="s">
        <v>25</v>
      </c>
      <c r="G35" s="7"/>
      <c r="H35" s="24">
        <f>H36</f>
        <v>0</v>
      </c>
    </row>
    <row r="36" spans="1:8" ht="22.5" customHeight="1" hidden="1">
      <c r="A36" s="160" t="s">
        <v>13</v>
      </c>
      <c r="B36" s="161"/>
      <c r="C36" s="161"/>
      <c r="D36" s="161"/>
      <c r="E36" s="162"/>
      <c r="F36" s="7" t="s">
        <v>25</v>
      </c>
      <c r="G36" s="7" t="s">
        <v>25</v>
      </c>
      <c r="H36" s="23">
        <v>0</v>
      </c>
    </row>
    <row r="37" spans="1:8" ht="15" customHeight="1">
      <c r="A37" s="197" t="s">
        <v>89</v>
      </c>
      <c r="B37" s="198"/>
      <c r="C37" s="198"/>
      <c r="D37" s="198"/>
      <c r="E37" s="199"/>
      <c r="F37" s="11" t="s">
        <v>26</v>
      </c>
      <c r="G37" s="11"/>
      <c r="H37" s="24">
        <f>H38</f>
        <v>1451.5</v>
      </c>
    </row>
    <row r="38" spans="1:8" ht="15" customHeight="1">
      <c r="A38" s="248" t="s">
        <v>14</v>
      </c>
      <c r="B38" s="248"/>
      <c r="C38" s="248"/>
      <c r="D38" s="248"/>
      <c r="E38" s="248"/>
      <c r="F38" s="7" t="s">
        <v>26</v>
      </c>
      <c r="G38" s="7" t="s">
        <v>17</v>
      </c>
      <c r="H38" s="9">
        <v>1451.5</v>
      </c>
    </row>
    <row r="39" spans="1:8" ht="12.75" hidden="1">
      <c r="A39" s="255"/>
      <c r="B39" s="256"/>
      <c r="C39" s="256"/>
      <c r="D39" s="256"/>
      <c r="E39" s="257"/>
      <c r="F39" s="7" t="s">
        <v>26</v>
      </c>
      <c r="G39" s="7" t="s">
        <v>54</v>
      </c>
      <c r="H39" s="25"/>
    </row>
    <row r="40" spans="1:8" ht="15.75" customHeight="1">
      <c r="A40" s="197" t="s">
        <v>254</v>
      </c>
      <c r="B40" s="252"/>
      <c r="C40" s="252"/>
      <c r="D40" s="252"/>
      <c r="E40" s="253"/>
      <c r="F40" s="11" t="s">
        <v>27</v>
      </c>
      <c r="G40" s="7"/>
      <c r="H40" s="10">
        <f>H41</f>
        <v>2930.4</v>
      </c>
    </row>
    <row r="41" spans="1:8" ht="18.75" customHeight="1">
      <c r="A41" s="248" t="s">
        <v>97</v>
      </c>
      <c r="B41" s="248"/>
      <c r="C41" s="248"/>
      <c r="D41" s="248"/>
      <c r="E41" s="248"/>
      <c r="F41" s="7" t="s">
        <v>27</v>
      </c>
      <c r="G41" s="7" t="s">
        <v>17</v>
      </c>
      <c r="H41" s="9">
        <v>2930.4</v>
      </c>
    </row>
    <row r="42" spans="1:8" ht="12.75">
      <c r="A42" s="197" t="s">
        <v>77</v>
      </c>
      <c r="B42" s="198"/>
      <c r="C42" s="198"/>
      <c r="D42" s="198"/>
      <c r="E42" s="199"/>
      <c r="F42" s="11" t="s">
        <v>23</v>
      </c>
      <c r="G42" s="11"/>
      <c r="H42" s="10">
        <f>H43+H44</f>
        <v>422.70000000000005</v>
      </c>
    </row>
    <row r="43" spans="1:8" ht="18.75" customHeight="1">
      <c r="A43" s="160" t="s">
        <v>78</v>
      </c>
      <c r="B43" s="161"/>
      <c r="C43" s="161"/>
      <c r="D43" s="161"/>
      <c r="E43" s="162"/>
      <c r="F43" s="7" t="s">
        <v>23</v>
      </c>
      <c r="G43" s="7" t="s">
        <v>17</v>
      </c>
      <c r="H43" s="25">
        <f>ROUND(339.627,1)</f>
        <v>339.6</v>
      </c>
    </row>
    <row r="44" spans="1:8" ht="18" customHeight="1">
      <c r="A44" s="160" t="s">
        <v>90</v>
      </c>
      <c r="B44" s="161"/>
      <c r="C44" s="161"/>
      <c r="D44" s="161"/>
      <c r="E44" s="162"/>
      <c r="F44" s="7" t="s">
        <v>23</v>
      </c>
      <c r="G44" s="7" t="s">
        <v>18</v>
      </c>
      <c r="H44" s="9">
        <v>83.1</v>
      </c>
    </row>
    <row r="45" spans="1:8" ht="12.75" hidden="1">
      <c r="A45" s="197" t="s">
        <v>15</v>
      </c>
      <c r="B45" s="198"/>
      <c r="C45" s="198"/>
      <c r="D45" s="198"/>
      <c r="E45" s="199"/>
      <c r="F45" s="11" t="s">
        <v>76</v>
      </c>
      <c r="G45" s="11"/>
      <c r="H45" s="21">
        <f>H46</f>
        <v>0</v>
      </c>
    </row>
    <row r="46" spans="1:8" ht="15" customHeight="1" hidden="1">
      <c r="A46" s="248" t="s">
        <v>55</v>
      </c>
      <c r="B46" s="248"/>
      <c r="C46" s="248"/>
      <c r="D46" s="248"/>
      <c r="E46" s="248"/>
      <c r="F46" s="7" t="s">
        <v>76</v>
      </c>
      <c r="G46" s="7" t="s">
        <v>18</v>
      </c>
      <c r="H46" s="13">
        <v>0</v>
      </c>
    </row>
    <row r="47" spans="1:8" ht="15.75">
      <c r="A47" s="254" t="s">
        <v>16</v>
      </c>
      <c r="B47" s="254"/>
      <c r="C47" s="254"/>
      <c r="D47" s="254"/>
      <c r="E47" s="254"/>
      <c r="F47" s="18"/>
      <c r="G47" s="18"/>
      <c r="H47" s="19">
        <f>H42+H40+H37+H35+H29+H26+H21+H19+H13</f>
        <v>13979.61</v>
      </c>
    </row>
    <row r="48" spans="1:7" ht="12.75">
      <c r="A48" s="186"/>
      <c r="B48" s="186"/>
      <c r="C48" s="186"/>
      <c r="D48" s="186"/>
      <c r="E48" s="186"/>
      <c r="F48" s="2"/>
      <c r="G48" s="2"/>
    </row>
    <row r="49" spans="1:7" ht="12.75">
      <c r="A49" s="186"/>
      <c r="B49" s="186"/>
      <c r="C49" s="186"/>
      <c r="D49" s="186"/>
      <c r="E49" s="186"/>
      <c r="F49" s="2"/>
      <c r="G49" s="2"/>
    </row>
    <row r="50" spans="1:8" ht="12.75">
      <c r="A50" s="186"/>
      <c r="B50" s="186"/>
      <c r="C50" s="186"/>
      <c r="D50" s="186"/>
      <c r="E50" s="186"/>
      <c r="F50" s="2"/>
      <c r="G50" s="2"/>
      <c r="H50" s="20"/>
    </row>
    <row r="51" spans="1:7" ht="12.75">
      <c r="A51" s="186"/>
      <c r="B51" s="186"/>
      <c r="C51" s="186"/>
      <c r="D51" s="186"/>
      <c r="E51" s="186"/>
      <c r="F51" s="2"/>
      <c r="G51" s="2"/>
    </row>
    <row r="52" spans="1:7" ht="12.75">
      <c r="A52" s="186"/>
      <c r="B52" s="186"/>
      <c r="C52" s="186"/>
      <c r="D52" s="186"/>
      <c r="E52" s="186"/>
      <c r="F52" s="2"/>
      <c r="G52" s="2"/>
    </row>
    <row r="53" spans="1:7" ht="12.75">
      <c r="A53" s="186"/>
      <c r="B53" s="186"/>
      <c r="C53" s="186"/>
      <c r="D53" s="186"/>
      <c r="E53" s="186"/>
      <c r="F53" s="2"/>
      <c r="G53" s="2"/>
    </row>
    <row r="54" spans="1:7" ht="12.75">
      <c r="A54" s="186"/>
      <c r="B54" s="186"/>
      <c r="C54" s="186"/>
      <c r="D54" s="186"/>
      <c r="E54" s="186"/>
      <c r="F54" s="2"/>
      <c r="G54" s="2"/>
    </row>
    <row r="55" spans="1:7" ht="12.75">
      <c r="A55" s="186"/>
      <c r="B55" s="186"/>
      <c r="C55" s="186"/>
      <c r="D55" s="186"/>
      <c r="E55" s="186"/>
      <c r="F55" s="2"/>
      <c r="G55" s="2"/>
    </row>
    <row r="56" spans="1:7" ht="12.75">
      <c r="A56" s="186"/>
      <c r="B56" s="186"/>
      <c r="C56" s="186"/>
      <c r="D56" s="186"/>
      <c r="E56" s="186"/>
      <c r="F56" s="2"/>
      <c r="G56" s="2"/>
    </row>
    <row r="57" spans="1:7" ht="12.75" customHeight="1">
      <c r="A57" s="186"/>
      <c r="B57" s="186"/>
      <c r="C57" s="186"/>
      <c r="D57" s="186"/>
      <c r="E57" s="186"/>
      <c r="F57" s="2"/>
      <c r="G57" s="2"/>
    </row>
    <row r="58" spans="1:7" ht="12.75">
      <c r="A58" s="186"/>
      <c r="B58" s="186"/>
      <c r="C58" s="186"/>
      <c r="D58" s="186"/>
      <c r="E58" s="186"/>
      <c r="F58" s="2"/>
      <c r="G58" s="2"/>
    </row>
    <row r="59" spans="1:7" ht="12.75">
      <c r="A59" s="186"/>
      <c r="B59" s="186"/>
      <c r="C59" s="186"/>
      <c r="D59" s="186"/>
      <c r="E59" s="186"/>
      <c r="F59" s="2"/>
      <c r="G59" s="2"/>
    </row>
    <row r="60" spans="1:7" ht="12.75">
      <c r="A60" s="186"/>
      <c r="B60" s="186"/>
      <c r="C60" s="186"/>
      <c r="D60" s="186"/>
      <c r="E60" s="186"/>
      <c r="F60" s="2"/>
      <c r="G60" s="2"/>
    </row>
    <row r="61" spans="1:7" ht="12.75">
      <c r="A61" s="186"/>
      <c r="B61" s="186"/>
      <c r="C61" s="186"/>
      <c r="D61" s="186"/>
      <c r="E61" s="186"/>
      <c r="F61" s="2"/>
      <c r="G61" s="2"/>
    </row>
    <row r="62" spans="1:7" ht="12.75" customHeight="1">
      <c r="A62" s="186"/>
      <c r="B62" s="186"/>
      <c r="C62" s="186"/>
      <c r="D62" s="186"/>
      <c r="E62" s="186"/>
      <c r="F62" s="2"/>
      <c r="G62" s="2"/>
    </row>
    <row r="63" spans="1:7" ht="12.75" customHeight="1">
      <c r="A63" s="182"/>
      <c r="B63" s="182"/>
      <c r="C63" s="182"/>
      <c r="D63" s="182"/>
      <c r="E63" s="182"/>
      <c r="F63" s="2"/>
      <c r="G63" s="2"/>
    </row>
    <row r="64" spans="1:7" ht="12.75" customHeight="1">
      <c r="A64" s="182"/>
      <c r="B64" s="182"/>
      <c r="C64" s="182"/>
      <c r="D64" s="182"/>
      <c r="E64" s="182"/>
      <c r="F64" s="2"/>
      <c r="G64" s="2"/>
    </row>
    <row r="65" spans="1:7" ht="12.75" customHeight="1">
      <c r="A65" s="182"/>
      <c r="B65" s="182"/>
      <c r="C65" s="182"/>
      <c r="D65" s="182"/>
      <c r="E65" s="182"/>
      <c r="F65" s="2"/>
      <c r="G65" s="2"/>
    </row>
    <row r="66" spans="1:7" ht="12.75" customHeight="1">
      <c r="A66" s="182"/>
      <c r="B66" s="182"/>
      <c r="C66" s="182"/>
      <c r="D66" s="182"/>
      <c r="E66" s="182"/>
      <c r="F66" s="2"/>
      <c r="G66" s="2"/>
    </row>
  </sheetData>
  <sheetProtection/>
  <mergeCells count="58">
    <mergeCell ref="A58:E58"/>
    <mergeCell ref="A54:E54"/>
    <mergeCell ref="A39:E39"/>
    <mergeCell ref="A48:E48"/>
    <mergeCell ref="A51:E51"/>
    <mergeCell ref="A52:E52"/>
    <mergeCell ref="A53:E53"/>
    <mergeCell ref="A44:E44"/>
    <mergeCell ref="A57:E57"/>
    <mergeCell ref="A45:E45"/>
    <mergeCell ref="A16:E16"/>
    <mergeCell ref="A14:E14"/>
    <mergeCell ref="A55:E55"/>
    <mergeCell ref="A56:E56"/>
    <mergeCell ref="A49:E49"/>
    <mergeCell ref="A65:E65"/>
    <mergeCell ref="A64:E64"/>
    <mergeCell ref="A59:E59"/>
    <mergeCell ref="A35:E35"/>
    <mergeCell ref="A36:E36"/>
    <mergeCell ref="A46:E46"/>
    <mergeCell ref="A47:E47"/>
    <mergeCell ref="A50:E50"/>
    <mergeCell ref="A37:E37"/>
    <mergeCell ref="A38:E38"/>
    <mergeCell ref="A40:E40"/>
    <mergeCell ref="A41:E41"/>
    <mergeCell ref="A43:E43"/>
    <mergeCell ref="A66:E66"/>
    <mergeCell ref="A60:E60"/>
    <mergeCell ref="A61:E61"/>
    <mergeCell ref="A62:E62"/>
    <mergeCell ref="A63:E63"/>
    <mergeCell ref="A22:E22"/>
    <mergeCell ref="A28:E28"/>
    <mergeCell ref="A31:E31"/>
    <mergeCell ref="A34:E34"/>
    <mergeCell ref="A42:E42"/>
    <mergeCell ref="A26:E26"/>
    <mergeCell ref="A32:E32"/>
    <mergeCell ref="A33:E33"/>
    <mergeCell ref="A17:E17"/>
    <mergeCell ref="A19:E19"/>
    <mergeCell ref="A18:E18"/>
    <mergeCell ref="A20:E20"/>
    <mergeCell ref="A24:E24"/>
    <mergeCell ref="A25:E25"/>
    <mergeCell ref="A21:E21"/>
    <mergeCell ref="A27:E27"/>
    <mergeCell ref="A23:E23"/>
    <mergeCell ref="A7:H7"/>
    <mergeCell ref="A8:H8"/>
    <mergeCell ref="A30:E30"/>
    <mergeCell ref="A11:E11"/>
    <mergeCell ref="A12:E12"/>
    <mergeCell ref="A13:E13"/>
    <mergeCell ref="A15:E15"/>
    <mergeCell ref="A29:E2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8.625" style="0" customWidth="1"/>
    <col min="2" max="2" width="8.375" style="0" customWidth="1"/>
    <col min="3" max="4" width="8.25390625" style="0" customWidth="1"/>
    <col min="5" max="5" width="7.00390625" style="0" customWidth="1"/>
    <col min="6" max="6" width="8.00390625" style="0" customWidth="1"/>
    <col min="7" max="7" width="8.625" style="0" customWidth="1"/>
    <col min="8" max="8" width="10.625" style="0" customWidth="1"/>
    <col min="9" max="9" width="12.375" style="0" customWidth="1"/>
    <col min="10" max="10" width="8.25390625" style="0" customWidth="1"/>
    <col min="11" max="11" width="10.375" style="0" customWidth="1"/>
  </cols>
  <sheetData>
    <row r="1" ht="12.75">
      <c r="G1" s="1" t="s">
        <v>28</v>
      </c>
    </row>
    <row r="2" ht="12.75">
      <c r="G2" s="1" t="s">
        <v>0</v>
      </c>
    </row>
    <row r="3" ht="12.75">
      <c r="G3" s="1" t="s">
        <v>74</v>
      </c>
    </row>
    <row r="4" ht="12.75">
      <c r="G4" s="1" t="s">
        <v>275</v>
      </c>
    </row>
    <row r="7" spans="1:11" ht="17.25" customHeight="1">
      <c r="A7" s="262" t="s">
        <v>154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9.5" customHeight="1">
      <c r="A8" s="262" t="s">
        <v>356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</row>
    <row r="11" spans="1:10" ht="35.25" customHeight="1" hidden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14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1" ht="32.25" customHeight="1">
      <c r="A13" s="293" t="s">
        <v>3</v>
      </c>
      <c r="B13" s="293"/>
      <c r="C13" s="293"/>
      <c r="D13" s="293"/>
      <c r="E13" s="293"/>
      <c r="F13" s="129" t="s">
        <v>235</v>
      </c>
      <c r="G13" s="129" t="s">
        <v>2</v>
      </c>
      <c r="H13" s="130" t="s">
        <v>1</v>
      </c>
      <c r="I13" s="130" t="s">
        <v>29</v>
      </c>
      <c r="J13" s="130" t="s">
        <v>41</v>
      </c>
      <c r="K13" s="130" t="s">
        <v>105</v>
      </c>
    </row>
    <row r="14" spans="1:11" ht="12.75">
      <c r="A14" s="294">
        <v>1</v>
      </c>
      <c r="B14" s="294"/>
      <c r="C14" s="294"/>
      <c r="D14" s="294"/>
      <c r="E14" s="294"/>
      <c r="F14" s="40">
        <v>2</v>
      </c>
      <c r="G14" s="40">
        <v>3</v>
      </c>
      <c r="H14" s="40">
        <v>4</v>
      </c>
      <c r="I14" s="40">
        <v>5</v>
      </c>
      <c r="J14" s="40">
        <v>6</v>
      </c>
      <c r="K14" s="40">
        <v>7</v>
      </c>
    </row>
    <row r="15" spans="1:13" ht="25.5" customHeight="1">
      <c r="A15" s="271" t="s">
        <v>4</v>
      </c>
      <c r="B15" s="275"/>
      <c r="C15" s="275"/>
      <c r="D15" s="275"/>
      <c r="E15" s="276"/>
      <c r="F15" s="40">
        <v>835</v>
      </c>
      <c r="G15" s="41" t="s">
        <v>17</v>
      </c>
      <c r="H15" s="41"/>
      <c r="I15" s="41"/>
      <c r="J15" s="41"/>
      <c r="K15" s="131">
        <f>K16+K23+K43+K46+K50</f>
        <v>5683.900000000001</v>
      </c>
      <c r="M15" s="20"/>
    </row>
    <row r="16" spans="1:11" ht="38.25" customHeight="1">
      <c r="A16" s="258" t="s">
        <v>112</v>
      </c>
      <c r="B16" s="259"/>
      <c r="C16" s="259"/>
      <c r="D16" s="259"/>
      <c r="E16" s="260"/>
      <c r="F16" s="40">
        <v>835</v>
      </c>
      <c r="G16" s="41" t="s">
        <v>17</v>
      </c>
      <c r="H16" s="41" t="s">
        <v>21</v>
      </c>
      <c r="I16" s="41"/>
      <c r="J16" s="41"/>
      <c r="K16" s="131">
        <f>K17+K21</f>
        <v>966.7</v>
      </c>
    </row>
    <row r="17" spans="1:11" ht="32.25" customHeight="1">
      <c r="A17" s="272" t="s">
        <v>113</v>
      </c>
      <c r="B17" s="273"/>
      <c r="C17" s="273"/>
      <c r="D17" s="273"/>
      <c r="E17" s="274"/>
      <c r="F17" s="40">
        <v>835</v>
      </c>
      <c r="G17" s="41" t="s">
        <v>17</v>
      </c>
      <c r="H17" s="41" t="s">
        <v>21</v>
      </c>
      <c r="I17" s="41" t="s">
        <v>287</v>
      </c>
      <c r="J17" s="41"/>
      <c r="K17" s="131">
        <f>K18</f>
        <v>966.7</v>
      </c>
    </row>
    <row r="18" spans="1:11" ht="21" customHeight="1">
      <c r="A18" s="272" t="s">
        <v>114</v>
      </c>
      <c r="B18" s="273"/>
      <c r="C18" s="273"/>
      <c r="D18" s="273"/>
      <c r="E18" s="274"/>
      <c r="F18" s="40">
        <v>835</v>
      </c>
      <c r="G18" s="41" t="s">
        <v>17</v>
      </c>
      <c r="H18" s="41" t="s">
        <v>21</v>
      </c>
      <c r="I18" s="41" t="s">
        <v>288</v>
      </c>
      <c r="J18" s="41"/>
      <c r="K18" s="131">
        <f>K19</f>
        <v>966.7</v>
      </c>
    </row>
    <row r="19" spans="1:13" ht="37.5" customHeight="1">
      <c r="A19" s="258" t="s">
        <v>115</v>
      </c>
      <c r="B19" s="259"/>
      <c r="C19" s="259"/>
      <c r="D19" s="259"/>
      <c r="E19" s="260"/>
      <c r="F19" s="40">
        <v>835</v>
      </c>
      <c r="G19" s="41" t="s">
        <v>17</v>
      </c>
      <c r="H19" s="41" t="s">
        <v>21</v>
      </c>
      <c r="I19" s="41" t="s">
        <v>289</v>
      </c>
      <c r="J19" s="41"/>
      <c r="K19" s="131">
        <f>K20</f>
        <v>966.7</v>
      </c>
      <c r="M19" s="20"/>
    </row>
    <row r="20" spans="1:11" ht="36" customHeight="1">
      <c r="A20" s="258" t="s">
        <v>116</v>
      </c>
      <c r="B20" s="259"/>
      <c r="C20" s="259"/>
      <c r="D20" s="259"/>
      <c r="E20" s="260"/>
      <c r="F20" s="40">
        <v>835</v>
      </c>
      <c r="G20" s="41" t="s">
        <v>17</v>
      </c>
      <c r="H20" s="41" t="s">
        <v>21</v>
      </c>
      <c r="I20" s="41" t="s">
        <v>289</v>
      </c>
      <c r="J20" s="41" t="s">
        <v>117</v>
      </c>
      <c r="K20" s="131">
        <f>ROUND(966.7,1)</f>
        <v>966.7</v>
      </c>
    </row>
    <row r="21" spans="1:11" ht="54" customHeight="1" hidden="1">
      <c r="A21" s="277" t="s">
        <v>236</v>
      </c>
      <c r="B21" s="278"/>
      <c r="C21" s="278"/>
      <c r="D21" s="278"/>
      <c r="E21" s="279"/>
      <c r="F21" s="40">
        <v>835</v>
      </c>
      <c r="G21" s="41" t="s">
        <v>17</v>
      </c>
      <c r="H21" s="41" t="s">
        <v>21</v>
      </c>
      <c r="I21" s="41" t="s">
        <v>237</v>
      </c>
      <c r="J21" s="41"/>
      <c r="K21" s="131">
        <f>K22</f>
        <v>0</v>
      </c>
    </row>
    <row r="22" spans="1:11" ht="30.75" customHeight="1" hidden="1">
      <c r="A22" s="258" t="s">
        <v>116</v>
      </c>
      <c r="B22" s="259"/>
      <c r="C22" s="259"/>
      <c r="D22" s="259"/>
      <c r="E22" s="260"/>
      <c r="F22" s="40">
        <v>835</v>
      </c>
      <c r="G22" s="41" t="s">
        <v>17</v>
      </c>
      <c r="H22" s="41" t="s">
        <v>21</v>
      </c>
      <c r="I22" s="41" t="s">
        <v>237</v>
      </c>
      <c r="J22" s="41" t="s">
        <v>117</v>
      </c>
      <c r="K22" s="131"/>
    </row>
    <row r="23" spans="1:13" ht="62.25" customHeight="1">
      <c r="A23" s="261" t="s">
        <v>238</v>
      </c>
      <c r="B23" s="261"/>
      <c r="C23" s="261"/>
      <c r="D23" s="261"/>
      <c r="E23" s="261"/>
      <c r="F23" s="40">
        <v>835</v>
      </c>
      <c r="G23" s="41" t="s">
        <v>17</v>
      </c>
      <c r="H23" s="41" t="s">
        <v>19</v>
      </c>
      <c r="I23" s="41"/>
      <c r="J23" s="41"/>
      <c r="K23" s="131">
        <f>K31+K36+K24</f>
        <v>4557.400000000001</v>
      </c>
      <c r="M23" s="20"/>
    </row>
    <row r="24" spans="1:11" ht="24" customHeight="1">
      <c r="A24" s="290" t="s">
        <v>15</v>
      </c>
      <c r="B24" s="291"/>
      <c r="C24" s="291"/>
      <c r="D24" s="291"/>
      <c r="E24" s="292"/>
      <c r="F24" s="40">
        <v>835</v>
      </c>
      <c r="G24" s="41" t="s">
        <v>17</v>
      </c>
      <c r="H24" s="41" t="s">
        <v>19</v>
      </c>
      <c r="I24" s="41" t="s">
        <v>290</v>
      </c>
      <c r="J24" s="41"/>
      <c r="K24" s="131">
        <f>K25+K28</f>
        <v>39.1</v>
      </c>
    </row>
    <row r="25" spans="1:13" ht="47.25" customHeight="1">
      <c r="A25" s="277" t="s">
        <v>239</v>
      </c>
      <c r="B25" s="278"/>
      <c r="C25" s="278"/>
      <c r="D25" s="278"/>
      <c r="E25" s="279"/>
      <c r="F25" s="40">
        <v>835</v>
      </c>
      <c r="G25" s="41" t="s">
        <v>17</v>
      </c>
      <c r="H25" s="41" t="s">
        <v>19</v>
      </c>
      <c r="I25" s="41" t="s">
        <v>291</v>
      </c>
      <c r="J25" s="41"/>
      <c r="K25" s="131">
        <f>K26</f>
        <v>24.1</v>
      </c>
      <c r="M25" s="20"/>
    </row>
    <row r="26" spans="1:11" ht="39" customHeight="1">
      <c r="A26" s="277" t="s">
        <v>240</v>
      </c>
      <c r="B26" s="278"/>
      <c r="C26" s="278"/>
      <c r="D26" s="278"/>
      <c r="E26" s="279"/>
      <c r="F26" s="40">
        <v>835</v>
      </c>
      <c r="G26" s="41" t="s">
        <v>17</v>
      </c>
      <c r="H26" s="41" t="s">
        <v>19</v>
      </c>
      <c r="I26" s="132" t="s">
        <v>292</v>
      </c>
      <c r="J26" s="41"/>
      <c r="K26" s="131">
        <f>K27</f>
        <v>24.1</v>
      </c>
    </row>
    <row r="27" spans="1:11" ht="24" customHeight="1">
      <c r="A27" s="258" t="s">
        <v>55</v>
      </c>
      <c r="B27" s="259"/>
      <c r="C27" s="259"/>
      <c r="D27" s="259"/>
      <c r="E27" s="260"/>
      <c r="F27" s="40">
        <v>835</v>
      </c>
      <c r="G27" s="41" t="s">
        <v>17</v>
      </c>
      <c r="H27" s="41" t="s">
        <v>19</v>
      </c>
      <c r="I27" s="132" t="s">
        <v>292</v>
      </c>
      <c r="J27" s="41" t="s">
        <v>123</v>
      </c>
      <c r="K27" s="131">
        <v>24.1</v>
      </c>
    </row>
    <row r="28" spans="1:11" ht="42.75" customHeight="1">
      <c r="A28" s="277" t="s">
        <v>293</v>
      </c>
      <c r="B28" s="278"/>
      <c r="C28" s="278"/>
      <c r="D28" s="278"/>
      <c r="E28" s="279"/>
      <c r="F28" s="40">
        <v>835</v>
      </c>
      <c r="G28" s="41" t="s">
        <v>17</v>
      </c>
      <c r="H28" s="41" t="s">
        <v>19</v>
      </c>
      <c r="I28" s="132" t="s">
        <v>294</v>
      </c>
      <c r="J28" s="41"/>
      <c r="K28" s="131">
        <f>K29</f>
        <v>15</v>
      </c>
    </row>
    <row r="29" spans="1:11" ht="65.25" customHeight="1">
      <c r="A29" s="277" t="s">
        <v>240</v>
      </c>
      <c r="B29" s="278"/>
      <c r="C29" s="278"/>
      <c r="D29" s="278"/>
      <c r="E29" s="279"/>
      <c r="F29" s="40">
        <v>835</v>
      </c>
      <c r="G29" s="41" t="s">
        <v>17</v>
      </c>
      <c r="H29" s="41" t="s">
        <v>19</v>
      </c>
      <c r="I29" s="132" t="s">
        <v>295</v>
      </c>
      <c r="J29" s="41"/>
      <c r="K29" s="131">
        <f>K30</f>
        <v>15</v>
      </c>
    </row>
    <row r="30" spans="1:11" ht="23.25" customHeight="1">
      <c r="A30" s="258" t="s">
        <v>55</v>
      </c>
      <c r="B30" s="259"/>
      <c r="C30" s="259"/>
      <c r="D30" s="259"/>
      <c r="E30" s="260"/>
      <c r="F30" s="40">
        <v>835</v>
      </c>
      <c r="G30" s="41" t="s">
        <v>17</v>
      </c>
      <c r="H30" s="41" t="s">
        <v>19</v>
      </c>
      <c r="I30" s="132" t="s">
        <v>295</v>
      </c>
      <c r="J30" s="41" t="s">
        <v>123</v>
      </c>
      <c r="K30" s="131">
        <v>15</v>
      </c>
    </row>
    <row r="31" spans="1:11" ht="31.5" customHeight="1">
      <c r="A31" s="258" t="s">
        <v>113</v>
      </c>
      <c r="B31" s="259"/>
      <c r="C31" s="259"/>
      <c r="D31" s="259"/>
      <c r="E31" s="260"/>
      <c r="F31" s="40">
        <v>835</v>
      </c>
      <c r="G31" s="41" t="s">
        <v>17</v>
      </c>
      <c r="H31" s="41" t="s">
        <v>19</v>
      </c>
      <c r="I31" s="41" t="s">
        <v>296</v>
      </c>
      <c r="J31" s="41"/>
      <c r="K31" s="131">
        <f>K32</f>
        <v>3867.8</v>
      </c>
    </row>
    <row r="32" spans="1:11" ht="25.5" customHeight="1">
      <c r="A32" s="272" t="s">
        <v>115</v>
      </c>
      <c r="B32" s="273"/>
      <c r="C32" s="273"/>
      <c r="D32" s="273"/>
      <c r="E32" s="274"/>
      <c r="F32" s="40">
        <v>835</v>
      </c>
      <c r="G32" s="41" t="s">
        <v>17</v>
      </c>
      <c r="H32" s="41" t="s">
        <v>19</v>
      </c>
      <c r="I32" s="41" t="s">
        <v>297</v>
      </c>
      <c r="J32" s="41"/>
      <c r="K32" s="131">
        <f>K33+K34+K35</f>
        <v>3867.8</v>
      </c>
    </row>
    <row r="33" spans="1:11" ht="33" customHeight="1">
      <c r="A33" s="258" t="s">
        <v>116</v>
      </c>
      <c r="B33" s="259"/>
      <c r="C33" s="259"/>
      <c r="D33" s="259"/>
      <c r="E33" s="260"/>
      <c r="F33" s="40">
        <v>835</v>
      </c>
      <c r="G33" s="41" t="s">
        <v>17</v>
      </c>
      <c r="H33" s="41" t="s">
        <v>19</v>
      </c>
      <c r="I33" s="41" t="s">
        <v>297</v>
      </c>
      <c r="J33" s="41" t="s">
        <v>117</v>
      </c>
      <c r="K33" s="131">
        <v>1770.9</v>
      </c>
    </row>
    <row r="34" spans="1:11" ht="46.5" customHeight="1">
      <c r="A34" s="258" t="s">
        <v>118</v>
      </c>
      <c r="B34" s="259"/>
      <c r="C34" s="259"/>
      <c r="D34" s="259"/>
      <c r="E34" s="260"/>
      <c r="F34" s="40">
        <v>835</v>
      </c>
      <c r="G34" s="41" t="s">
        <v>17</v>
      </c>
      <c r="H34" s="41" t="s">
        <v>19</v>
      </c>
      <c r="I34" s="41" t="s">
        <v>297</v>
      </c>
      <c r="J34" s="41" t="s">
        <v>119</v>
      </c>
      <c r="K34" s="131">
        <f>403.5+1634.1</f>
        <v>2037.6</v>
      </c>
    </row>
    <row r="35" spans="1:11" ht="18" customHeight="1">
      <c r="A35" s="258" t="s">
        <v>120</v>
      </c>
      <c r="B35" s="259"/>
      <c r="C35" s="259"/>
      <c r="D35" s="259"/>
      <c r="E35" s="260"/>
      <c r="F35" s="40">
        <v>835</v>
      </c>
      <c r="G35" s="41" t="s">
        <v>17</v>
      </c>
      <c r="H35" s="41" t="s">
        <v>19</v>
      </c>
      <c r="I35" s="41" t="s">
        <v>297</v>
      </c>
      <c r="J35" s="41" t="s">
        <v>121</v>
      </c>
      <c r="K35" s="131">
        <f>40.6+18.7</f>
        <v>59.3</v>
      </c>
    </row>
    <row r="36" spans="1:11" ht="50.25" customHeight="1">
      <c r="A36" s="277" t="s">
        <v>236</v>
      </c>
      <c r="B36" s="278"/>
      <c r="C36" s="278"/>
      <c r="D36" s="278"/>
      <c r="E36" s="279"/>
      <c r="F36" s="40">
        <v>835</v>
      </c>
      <c r="G36" s="41" t="s">
        <v>17</v>
      </c>
      <c r="H36" s="41" t="s">
        <v>19</v>
      </c>
      <c r="I36" s="41" t="s">
        <v>298</v>
      </c>
      <c r="J36" s="41"/>
      <c r="K36" s="131">
        <f>K37</f>
        <v>650.5</v>
      </c>
    </row>
    <row r="37" spans="1:11" ht="0.75" customHeight="1" hidden="1">
      <c r="A37" s="258" t="s">
        <v>116</v>
      </c>
      <c r="B37" s="259"/>
      <c r="C37" s="259"/>
      <c r="D37" s="259"/>
      <c r="E37" s="260"/>
      <c r="F37" s="40">
        <v>835</v>
      </c>
      <c r="G37" s="41" t="s">
        <v>17</v>
      </c>
      <c r="H37" s="41" t="s">
        <v>19</v>
      </c>
      <c r="I37" s="41" t="s">
        <v>298</v>
      </c>
      <c r="J37" s="41" t="s">
        <v>117</v>
      </c>
      <c r="K37" s="131">
        <v>650.5</v>
      </c>
    </row>
    <row r="38" spans="1:11" ht="51.75" customHeight="1" hidden="1">
      <c r="A38" s="258" t="s">
        <v>124</v>
      </c>
      <c r="B38" s="259"/>
      <c r="C38" s="259"/>
      <c r="D38" s="259"/>
      <c r="E38" s="260"/>
      <c r="F38" s="40">
        <v>835</v>
      </c>
      <c r="G38" s="41" t="s">
        <v>17</v>
      </c>
      <c r="H38" s="41" t="s">
        <v>54</v>
      </c>
      <c r="I38" s="41"/>
      <c r="J38" s="41"/>
      <c r="K38" s="131">
        <f>K39+K43</f>
        <v>140</v>
      </c>
    </row>
    <row r="39" spans="1:11" ht="93" customHeight="1" hidden="1">
      <c r="A39" s="290" t="s">
        <v>15</v>
      </c>
      <c r="B39" s="291"/>
      <c r="C39" s="291"/>
      <c r="D39" s="291"/>
      <c r="E39" s="292"/>
      <c r="F39" s="40">
        <v>835</v>
      </c>
      <c r="G39" s="42" t="s">
        <v>17</v>
      </c>
      <c r="H39" s="42" t="s">
        <v>54</v>
      </c>
      <c r="I39" s="41" t="s">
        <v>122</v>
      </c>
      <c r="J39" s="41"/>
      <c r="K39" s="131">
        <f>K40</f>
        <v>0</v>
      </c>
    </row>
    <row r="40" spans="1:11" ht="21" customHeight="1" hidden="1">
      <c r="A40" s="277" t="s">
        <v>240</v>
      </c>
      <c r="B40" s="278"/>
      <c r="C40" s="278"/>
      <c r="D40" s="278"/>
      <c r="E40" s="279"/>
      <c r="F40" s="40">
        <v>835</v>
      </c>
      <c r="G40" s="42" t="s">
        <v>17</v>
      </c>
      <c r="H40" s="42" t="s">
        <v>54</v>
      </c>
      <c r="I40" s="41" t="s">
        <v>241</v>
      </c>
      <c r="J40" s="41"/>
      <c r="K40" s="131">
        <f>K41</f>
        <v>0</v>
      </c>
    </row>
    <row r="41" spans="1:11" ht="95.25" customHeight="1" hidden="1">
      <c r="A41" s="258" t="s">
        <v>242</v>
      </c>
      <c r="B41" s="267"/>
      <c r="C41" s="267"/>
      <c r="D41" s="267"/>
      <c r="E41" s="268"/>
      <c r="F41" s="40">
        <v>835</v>
      </c>
      <c r="G41" s="41" t="s">
        <v>17</v>
      </c>
      <c r="H41" s="41" t="s">
        <v>54</v>
      </c>
      <c r="I41" s="132" t="s">
        <v>243</v>
      </c>
      <c r="J41" s="41"/>
      <c r="K41" s="131">
        <f>K42</f>
        <v>0</v>
      </c>
    </row>
    <row r="42" spans="1:11" ht="30" customHeight="1" hidden="1">
      <c r="A42" s="258" t="s">
        <v>55</v>
      </c>
      <c r="B42" s="259"/>
      <c r="C42" s="259"/>
      <c r="D42" s="259"/>
      <c r="E42" s="260"/>
      <c r="F42" s="40">
        <v>835</v>
      </c>
      <c r="G42" s="41" t="s">
        <v>17</v>
      </c>
      <c r="H42" s="41" t="s">
        <v>54</v>
      </c>
      <c r="I42" s="132" t="s">
        <v>243</v>
      </c>
      <c r="J42" s="41" t="s">
        <v>123</v>
      </c>
      <c r="K42" s="131"/>
    </row>
    <row r="43" spans="1:11" ht="55.5" customHeight="1">
      <c r="A43" s="277" t="s">
        <v>240</v>
      </c>
      <c r="B43" s="278"/>
      <c r="C43" s="278"/>
      <c r="D43" s="278"/>
      <c r="E43" s="279"/>
      <c r="F43" s="40">
        <v>835</v>
      </c>
      <c r="G43" s="41" t="s">
        <v>17</v>
      </c>
      <c r="H43" s="41" t="s">
        <v>54</v>
      </c>
      <c r="I43" s="132" t="s">
        <v>299</v>
      </c>
      <c r="J43" s="41"/>
      <c r="K43" s="131">
        <f>K44</f>
        <v>140</v>
      </c>
    </row>
    <row r="44" spans="1:11" ht="54" customHeight="1">
      <c r="A44" s="258" t="s">
        <v>125</v>
      </c>
      <c r="B44" s="259"/>
      <c r="C44" s="259"/>
      <c r="D44" s="259"/>
      <c r="E44" s="260"/>
      <c r="F44" s="40">
        <v>835</v>
      </c>
      <c r="G44" s="41" t="s">
        <v>17</v>
      </c>
      <c r="H44" s="41" t="s">
        <v>54</v>
      </c>
      <c r="I44" s="132" t="s">
        <v>300</v>
      </c>
      <c r="J44" s="41"/>
      <c r="K44" s="131">
        <f>K45</f>
        <v>140</v>
      </c>
    </row>
    <row r="45" spans="1:11" ht="20.25" customHeight="1">
      <c r="A45" s="258" t="s">
        <v>55</v>
      </c>
      <c r="B45" s="259"/>
      <c r="C45" s="259"/>
      <c r="D45" s="259"/>
      <c r="E45" s="260"/>
      <c r="F45" s="40">
        <v>835</v>
      </c>
      <c r="G45" s="41" t="s">
        <v>17</v>
      </c>
      <c r="H45" s="41" t="s">
        <v>54</v>
      </c>
      <c r="I45" s="132" t="s">
        <v>300</v>
      </c>
      <c r="J45" s="41" t="s">
        <v>123</v>
      </c>
      <c r="K45" s="131">
        <v>140</v>
      </c>
    </row>
    <row r="46" spans="1:11" ht="16.5" customHeight="1">
      <c r="A46" s="272" t="s">
        <v>42</v>
      </c>
      <c r="B46" s="273"/>
      <c r="C46" s="273"/>
      <c r="D46" s="273"/>
      <c r="E46" s="274"/>
      <c r="F46" s="40">
        <v>835</v>
      </c>
      <c r="G46" s="41" t="s">
        <v>17</v>
      </c>
      <c r="H46" s="41" t="s">
        <v>27</v>
      </c>
      <c r="I46" s="41"/>
      <c r="J46" s="41"/>
      <c r="K46" s="131">
        <f>K48</f>
        <v>0</v>
      </c>
    </row>
    <row r="47" spans="1:11" ht="12.75" customHeight="1">
      <c r="A47" s="272" t="s">
        <v>126</v>
      </c>
      <c r="B47" s="273"/>
      <c r="C47" s="273"/>
      <c r="D47" s="273"/>
      <c r="E47" s="274"/>
      <c r="F47" s="40">
        <v>835</v>
      </c>
      <c r="G47" s="41" t="s">
        <v>17</v>
      </c>
      <c r="H47" s="41" t="s">
        <v>27</v>
      </c>
      <c r="I47" s="41" t="s">
        <v>301</v>
      </c>
      <c r="J47" s="43"/>
      <c r="K47" s="131">
        <f>K48</f>
        <v>0</v>
      </c>
    </row>
    <row r="48" spans="1:11" ht="18.75" customHeight="1">
      <c r="A48" s="272" t="s">
        <v>43</v>
      </c>
      <c r="B48" s="273"/>
      <c r="C48" s="273"/>
      <c r="D48" s="273"/>
      <c r="E48" s="274"/>
      <c r="F48" s="40">
        <v>835</v>
      </c>
      <c r="G48" s="41" t="s">
        <v>17</v>
      </c>
      <c r="H48" s="41" t="s">
        <v>27</v>
      </c>
      <c r="I48" s="41" t="s">
        <v>302</v>
      </c>
      <c r="J48" s="43"/>
      <c r="K48" s="131">
        <f>K49</f>
        <v>0</v>
      </c>
    </row>
    <row r="49" spans="1:11" ht="22.5" customHeight="1">
      <c r="A49" s="258" t="s">
        <v>127</v>
      </c>
      <c r="B49" s="259"/>
      <c r="C49" s="259"/>
      <c r="D49" s="259"/>
      <c r="E49" s="260"/>
      <c r="F49" s="40">
        <v>835</v>
      </c>
      <c r="G49" s="41" t="s">
        <v>17</v>
      </c>
      <c r="H49" s="41" t="s">
        <v>27</v>
      </c>
      <c r="I49" s="41" t="s">
        <v>302</v>
      </c>
      <c r="J49" s="41" t="s">
        <v>128</v>
      </c>
      <c r="K49" s="131">
        <v>0</v>
      </c>
    </row>
    <row r="50" spans="1:11" ht="18.75" customHeight="1">
      <c r="A50" s="272" t="s">
        <v>75</v>
      </c>
      <c r="B50" s="285"/>
      <c r="C50" s="285"/>
      <c r="D50" s="285"/>
      <c r="E50" s="286"/>
      <c r="F50" s="40">
        <v>835</v>
      </c>
      <c r="G50" s="41" t="s">
        <v>17</v>
      </c>
      <c r="H50" s="41" t="s">
        <v>86</v>
      </c>
      <c r="I50" s="44"/>
      <c r="J50" s="41"/>
      <c r="K50" s="131">
        <f>K51+K54</f>
        <v>19.8</v>
      </c>
    </row>
    <row r="51" spans="1:11" ht="18" customHeight="1">
      <c r="A51" s="258" t="s">
        <v>129</v>
      </c>
      <c r="B51" s="259"/>
      <c r="C51" s="259"/>
      <c r="D51" s="259"/>
      <c r="E51" s="260"/>
      <c r="F51" s="40">
        <v>835</v>
      </c>
      <c r="G51" s="41" t="s">
        <v>17</v>
      </c>
      <c r="H51" s="41" t="s">
        <v>86</v>
      </c>
      <c r="I51" s="41" t="s">
        <v>303</v>
      </c>
      <c r="J51" s="41"/>
      <c r="K51" s="131">
        <f>K52</f>
        <v>0.4</v>
      </c>
    </row>
    <row r="52" spans="1:11" ht="24.75" customHeight="1">
      <c r="A52" s="287" t="s">
        <v>130</v>
      </c>
      <c r="B52" s="288"/>
      <c r="C52" s="288"/>
      <c r="D52" s="288"/>
      <c r="E52" s="289"/>
      <c r="F52" s="40">
        <v>835</v>
      </c>
      <c r="G52" s="41" t="s">
        <v>17</v>
      </c>
      <c r="H52" s="41" t="s">
        <v>86</v>
      </c>
      <c r="I52" s="41" t="s">
        <v>304</v>
      </c>
      <c r="J52" s="41"/>
      <c r="K52" s="131">
        <f>K53</f>
        <v>0.4</v>
      </c>
    </row>
    <row r="53" spans="1:11" ht="25.5" customHeight="1">
      <c r="A53" s="258" t="s">
        <v>118</v>
      </c>
      <c r="B53" s="259"/>
      <c r="C53" s="259"/>
      <c r="D53" s="259"/>
      <c r="E53" s="260"/>
      <c r="F53" s="40">
        <v>835</v>
      </c>
      <c r="G53" s="41" t="s">
        <v>17</v>
      </c>
      <c r="H53" s="41" t="s">
        <v>86</v>
      </c>
      <c r="I53" s="41" t="s">
        <v>304</v>
      </c>
      <c r="J53" s="41" t="s">
        <v>119</v>
      </c>
      <c r="K53" s="131">
        <v>0.4</v>
      </c>
    </row>
    <row r="54" spans="1:11" ht="26.25" customHeight="1">
      <c r="A54" s="272" t="s">
        <v>131</v>
      </c>
      <c r="B54" s="283"/>
      <c r="C54" s="283"/>
      <c r="D54" s="283"/>
      <c r="E54" s="284"/>
      <c r="F54" s="40">
        <v>835</v>
      </c>
      <c r="G54" s="41" t="s">
        <v>17</v>
      </c>
      <c r="H54" s="41" t="s">
        <v>86</v>
      </c>
      <c r="I54" s="41" t="s">
        <v>305</v>
      </c>
      <c r="J54" s="41"/>
      <c r="K54" s="131">
        <f>K55+K57+K59</f>
        <v>19.400000000000002</v>
      </c>
    </row>
    <row r="55" spans="1:11" ht="29.25" customHeight="1">
      <c r="A55" s="258" t="s">
        <v>132</v>
      </c>
      <c r="B55" s="259"/>
      <c r="C55" s="259"/>
      <c r="D55" s="259"/>
      <c r="E55" s="260"/>
      <c r="F55" s="40">
        <v>835</v>
      </c>
      <c r="G55" s="41" t="s">
        <v>17</v>
      </c>
      <c r="H55" s="41" t="s">
        <v>86</v>
      </c>
      <c r="I55" s="41" t="s">
        <v>306</v>
      </c>
      <c r="J55" s="41"/>
      <c r="K55" s="131">
        <f>K56</f>
        <v>2.4</v>
      </c>
    </row>
    <row r="56" spans="1:11" ht="21" customHeight="1">
      <c r="A56" s="272" t="s">
        <v>120</v>
      </c>
      <c r="B56" s="273"/>
      <c r="C56" s="273"/>
      <c r="D56" s="273"/>
      <c r="E56" s="274"/>
      <c r="F56" s="40">
        <v>835</v>
      </c>
      <c r="G56" s="41" t="s">
        <v>17</v>
      </c>
      <c r="H56" s="41" t="s">
        <v>86</v>
      </c>
      <c r="I56" s="41" t="s">
        <v>306</v>
      </c>
      <c r="J56" s="132" t="s">
        <v>121</v>
      </c>
      <c r="K56" s="131">
        <v>2.4</v>
      </c>
    </row>
    <row r="57" spans="1:11" ht="18" customHeight="1">
      <c r="A57" s="258" t="s">
        <v>75</v>
      </c>
      <c r="B57" s="259"/>
      <c r="C57" s="259"/>
      <c r="D57" s="259"/>
      <c r="E57" s="260"/>
      <c r="F57" s="40">
        <v>835</v>
      </c>
      <c r="G57" s="41" t="s">
        <v>17</v>
      </c>
      <c r="H57" s="41" t="s">
        <v>86</v>
      </c>
      <c r="I57" s="41" t="s">
        <v>307</v>
      </c>
      <c r="J57" s="132"/>
      <c r="K57" s="131">
        <f>K58</f>
        <v>15.4</v>
      </c>
    </row>
    <row r="58" spans="1:11" ht="45" customHeight="1">
      <c r="A58" s="258" t="s">
        <v>118</v>
      </c>
      <c r="B58" s="259"/>
      <c r="C58" s="259"/>
      <c r="D58" s="259"/>
      <c r="E58" s="260"/>
      <c r="F58" s="40">
        <v>835</v>
      </c>
      <c r="G58" s="41" t="s">
        <v>17</v>
      </c>
      <c r="H58" s="41" t="s">
        <v>86</v>
      </c>
      <c r="I58" s="41" t="s">
        <v>307</v>
      </c>
      <c r="J58" s="132" t="s">
        <v>119</v>
      </c>
      <c r="K58" s="131">
        <v>15.4</v>
      </c>
    </row>
    <row r="59" spans="1:11" ht="29.25" customHeight="1">
      <c r="A59" s="258" t="s">
        <v>134</v>
      </c>
      <c r="B59" s="259"/>
      <c r="C59" s="259"/>
      <c r="D59" s="259"/>
      <c r="E59" s="260"/>
      <c r="F59" s="40">
        <v>835</v>
      </c>
      <c r="G59" s="41" t="s">
        <v>17</v>
      </c>
      <c r="H59" s="41" t="s">
        <v>86</v>
      </c>
      <c r="I59" s="41" t="s">
        <v>308</v>
      </c>
      <c r="J59" s="132"/>
      <c r="K59" s="131">
        <f>K60</f>
        <v>1.6</v>
      </c>
    </row>
    <row r="60" spans="1:11" ht="21.75" customHeight="1">
      <c r="A60" s="258" t="s">
        <v>120</v>
      </c>
      <c r="B60" s="259"/>
      <c r="C60" s="259"/>
      <c r="D60" s="259"/>
      <c r="E60" s="260"/>
      <c r="F60" s="40">
        <v>835</v>
      </c>
      <c r="G60" s="41" t="s">
        <v>17</v>
      </c>
      <c r="H60" s="41" t="s">
        <v>86</v>
      </c>
      <c r="I60" s="41" t="s">
        <v>309</v>
      </c>
      <c r="J60" s="132" t="s">
        <v>121</v>
      </c>
      <c r="K60" s="131">
        <f>1.6</f>
        <v>1.6</v>
      </c>
    </row>
    <row r="61" spans="1:11" ht="27.75" customHeight="1">
      <c r="A61" s="271" t="s">
        <v>5</v>
      </c>
      <c r="B61" s="275"/>
      <c r="C61" s="275"/>
      <c r="D61" s="275"/>
      <c r="E61" s="276"/>
      <c r="F61" s="40">
        <v>835</v>
      </c>
      <c r="G61" s="41" t="s">
        <v>21</v>
      </c>
      <c r="H61" s="41"/>
      <c r="I61" s="41"/>
      <c r="J61" s="41"/>
      <c r="K61" s="133">
        <f>K62</f>
        <v>227.6</v>
      </c>
    </row>
    <row r="62" spans="1:11" ht="21" customHeight="1">
      <c r="A62" s="272" t="s">
        <v>135</v>
      </c>
      <c r="B62" s="273"/>
      <c r="C62" s="273"/>
      <c r="D62" s="273"/>
      <c r="E62" s="274"/>
      <c r="F62" s="40">
        <v>835</v>
      </c>
      <c r="G62" s="41" t="s">
        <v>21</v>
      </c>
      <c r="H62" s="41" t="s">
        <v>18</v>
      </c>
      <c r="I62" s="41"/>
      <c r="J62" s="41"/>
      <c r="K62" s="133">
        <f>K63</f>
        <v>227.6</v>
      </c>
    </row>
    <row r="63" spans="1:11" ht="23.25" customHeight="1">
      <c r="A63" s="258" t="s">
        <v>129</v>
      </c>
      <c r="B63" s="259"/>
      <c r="C63" s="259"/>
      <c r="D63" s="259"/>
      <c r="E63" s="260"/>
      <c r="F63" s="40">
        <v>835</v>
      </c>
      <c r="G63" s="41" t="s">
        <v>21</v>
      </c>
      <c r="H63" s="41" t="s">
        <v>18</v>
      </c>
      <c r="I63" s="41" t="s">
        <v>303</v>
      </c>
      <c r="J63" s="41"/>
      <c r="K63" s="133">
        <f>K64</f>
        <v>227.6</v>
      </c>
    </row>
    <row r="64" spans="1:11" ht="48" customHeight="1">
      <c r="A64" s="280" t="s">
        <v>30</v>
      </c>
      <c r="B64" s="281"/>
      <c r="C64" s="281"/>
      <c r="D64" s="281"/>
      <c r="E64" s="282"/>
      <c r="F64" s="40">
        <v>835</v>
      </c>
      <c r="G64" s="41" t="s">
        <v>21</v>
      </c>
      <c r="H64" s="41" t="s">
        <v>18</v>
      </c>
      <c r="I64" s="41" t="s">
        <v>310</v>
      </c>
      <c r="J64" s="41"/>
      <c r="K64" s="131">
        <f>K65+K66</f>
        <v>227.6</v>
      </c>
    </row>
    <row r="65" spans="1:11" ht="35.25" customHeight="1">
      <c r="A65" s="258" t="s">
        <v>116</v>
      </c>
      <c r="B65" s="259"/>
      <c r="C65" s="259"/>
      <c r="D65" s="259"/>
      <c r="E65" s="260"/>
      <c r="F65" s="40">
        <v>835</v>
      </c>
      <c r="G65" s="41" t="s">
        <v>21</v>
      </c>
      <c r="H65" s="41" t="s">
        <v>18</v>
      </c>
      <c r="I65" s="41" t="s">
        <v>311</v>
      </c>
      <c r="J65" s="41" t="s">
        <v>117</v>
      </c>
      <c r="K65" s="131">
        <v>190</v>
      </c>
    </row>
    <row r="66" spans="1:11" ht="48.75" customHeight="1">
      <c r="A66" s="258" t="s">
        <v>118</v>
      </c>
      <c r="B66" s="259"/>
      <c r="C66" s="259"/>
      <c r="D66" s="259"/>
      <c r="E66" s="260"/>
      <c r="F66" s="40">
        <v>835</v>
      </c>
      <c r="G66" s="41" t="s">
        <v>21</v>
      </c>
      <c r="H66" s="41" t="s">
        <v>18</v>
      </c>
      <c r="I66" s="41" t="s">
        <v>310</v>
      </c>
      <c r="J66" s="41" t="s">
        <v>119</v>
      </c>
      <c r="K66" s="133">
        <v>37.6</v>
      </c>
    </row>
    <row r="67" spans="1:11" ht="26.25" customHeight="1" hidden="1">
      <c r="A67" s="271" t="s">
        <v>6</v>
      </c>
      <c r="B67" s="275"/>
      <c r="C67" s="275"/>
      <c r="D67" s="275"/>
      <c r="E67" s="276"/>
      <c r="F67" s="40">
        <v>835</v>
      </c>
      <c r="G67" s="41" t="s">
        <v>18</v>
      </c>
      <c r="H67" s="41"/>
      <c r="I67" s="41"/>
      <c r="J67" s="41"/>
      <c r="K67" s="131">
        <f>K68</f>
        <v>0</v>
      </c>
    </row>
    <row r="68" spans="1:11" ht="21.75" customHeight="1" hidden="1">
      <c r="A68" s="261" t="s">
        <v>87</v>
      </c>
      <c r="B68" s="261"/>
      <c r="C68" s="261"/>
      <c r="D68" s="261"/>
      <c r="E68" s="261"/>
      <c r="F68" s="40">
        <v>835</v>
      </c>
      <c r="G68" s="41" t="s">
        <v>18</v>
      </c>
      <c r="H68" s="41" t="s">
        <v>23</v>
      </c>
      <c r="I68" s="45"/>
      <c r="J68" s="41"/>
      <c r="K68" s="131">
        <f>K69</f>
        <v>0</v>
      </c>
    </row>
    <row r="69" spans="1:11" ht="31.5" customHeight="1" hidden="1">
      <c r="A69" s="272" t="s">
        <v>245</v>
      </c>
      <c r="B69" s="273"/>
      <c r="C69" s="273"/>
      <c r="D69" s="273"/>
      <c r="E69" s="274"/>
      <c r="F69" s="40">
        <v>835</v>
      </c>
      <c r="G69" s="41" t="s">
        <v>18</v>
      </c>
      <c r="H69" s="46" t="s">
        <v>23</v>
      </c>
      <c r="I69" s="47" t="s">
        <v>312</v>
      </c>
      <c r="J69" s="48"/>
      <c r="K69" s="131">
        <f>K70</f>
        <v>0</v>
      </c>
    </row>
    <row r="70" spans="1:11" ht="27.75" customHeight="1" hidden="1">
      <c r="A70" s="280" t="s">
        <v>246</v>
      </c>
      <c r="B70" s="281"/>
      <c r="C70" s="281"/>
      <c r="D70" s="281"/>
      <c r="E70" s="282"/>
      <c r="F70" s="40">
        <v>835</v>
      </c>
      <c r="G70" s="41" t="s">
        <v>18</v>
      </c>
      <c r="H70" s="46" t="s">
        <v>23</v>
      </c>
      <c r="I70" s="47" t="s">
        <v>313</v>
      </c>
      <c r="J70" s="48"/>
      <c r="K70" s="131">
        <f>K71</f>
        <v>0</v>
      </c>
    </row>
    <row r="71" spans="1:11" ht="43.5" customHeight="1" hidden="1">
      <c r="A71" s="258" t="s">
        <v>118</v>
      </c>
      <c r="B71" s="259"/>
      <c r="C71" s="259"/>
      <c r="D71" s="259"/>
      <c r="E71" s="260"/>
      <c r="F71" s="40">
        <v>835</v>
      </c>
      <c r="G71" s="41" t="s">
        <v>18</v>
      </c>
      <c r="H71" s="46" t="s">
        <v>23</v>
      </c>
      <c r="I71" s="47" t="s">
        <v>313</v>
      </c>
      <c r="J71" s="48" t="s">
        <v>119</v>
      </c>
      <c r="K71" s="131">
        <v>0</v>
      </c>
    </row>
    <row r="72" spans="1:11" ht="17.25" customHeight="1">
      <c r="A72" s="271" t="s">
        <v>56</v>
      </c>
      <c r="B72" s="275"/>
      <c r="C72" s="275"/>
      <c r="D72" s="275"/>
      <c r="E72" s="276"/>
      <c r="F72" s="40">
        <v>835</v>
      </c>
      <c r="G72" s="41" t="s">
        <v>19</v>
      </c>
      <c r="H72" s="41"/>
      <c r="I72" s="49"/>
      <c r="J72" s="41"/>
      <c r="K72" s="143">
        <f>K73+K83</f>
        <v>773</v>
      </c>
    </row>
    <row r="73" spans="1:11" ht="23.25" customHeight="1">
      <c r="A73" s="271" t="s">
        <v>286</v>
      </c>
      <c r="B73" s="275"/>
      <c r="C73" s="275"/>
      <c r="D73" s="275"/>
      <c r="E73" s="276"/>
      <c r="F73" s="39">
        <v>835</v>
      </c>
      <c r="G73" s="141" t="s">
        <v>19</v>
      </c>
      <c r="H73" s="141" t="s">
        <v>24</v>
      </c>
      <c r="I73" s="142"/>
      <c r="J73" s="141"/>
      <c r="K73" s="143">
        <f>K74</f>
        <v>678.1</v>
      </c>
    </row>
    <row r="74" spans="1:11" ht="21" customHeight="1">
      <c r="A74" s="258" t="s">
        <v>314</v>
      </c>
      <c r="B74" s="259"/>
      <c r="C74" s="259"/>
      <c r="D74" s="259"/>
      <c r="E74" s="260"/>
      <c r="F74" s="40">
        <v>835</v>
      </c>
      <c r="G74" s="41" t="s">
        <v>19</v>
      </c>
      <c r="H74" s="41" t="s">
        <v>24</v>
      </c>
      <c r="I74" s="50" t="s">
        <v>355</v>
      </c>
      <c r="J74" s="48"/>
      <c r="K74" s="131">
        <f>K80+K81+K78</f>
        <v>678.1</v>
      </c>
    </row>
    <row r="75" spans="1:11" ht="15.75" customHeight="1" hidden="1">
      <c r="A75" s="277" t="s">
        <v>240</v>
      </c>
      <c r="B75" s="278"/>
      <c r="C75" s="278"/>
      <c r="D75" s="278"/>
      <c r="E75" s="279"/>
      <c r="F75" s="40">
        <v>835</v>
      </c>
      <c r="G75" s="41" t="s">
        <v>19</v>
      </c>
      <c r="H75" s="41" t="s">
        <v>22</v>
      </c>
      <c r="I75" s="41" t="s">
        <v>247</v>
      </c>
      <c r="J75" s="48"/>
      <c r="K75" s="131">
        <f>K76</f>
        <v>0</v>
      </c>
    </row>
    <row r="76" spans="1:11" ht="3" customHeight="1" hidden="1">
      <c r="A76" s="258" t="s">
        <v>137</v>
      </c>
      <c r="B76" s="259"/>
      <c r="C76" s="259"/>
      <c r="D76" s="259"/>
      <c r="E76" s="260"/>
      <c r="F76" s="40">
        <v>835</v>
      </c>
      <c r="G76" s="41" t="s">
        <v>19</v>
      </c>
      <c r="H76" s="41" t="s">
        <v>22</v>
      </c>
      <c r="I76" s="41" t="s">
        <v>247</v>
      </c>
      <c r="J76" s="48"/>
      <c r="K76" s="131"/>
    </row>
    <row r="77" spans="1:11" ht="46.5" customHeight="1">
      <c r="A77" s="259" t="s">
        <v>315</v>
      </c>
      <c r="B77" s="259"/>
      <c r="C77" s="259"/>
      <c r="D77" s="259"/>
      <c r="E77" s="260"/>
      <c r="F77" s="40">
        <v>835</v>
      </c>
      <c r="G77" s="41" t="s">
        <v>19</v>
      </c>
      <c r="H77" s="41" t="s">
        <v>24</v>
      </c>
      <c r="I77" s="41" t="s">
        <v>316</v>
      </c>
      <c r="J77" s="48"/>
      <c r="K77" s="131">
        <f>K78</f>
        <v>250.2</v>
      </c>
    </row>
    <row r="78" spans="1:11" ht="50.25" customHeight="1">
      <c r="A78" s="258" t="s">
        <v>118</v>
      </c>
      <c r="B78" s="259"/>
      <c r="C78" s="259"/>
      <c r="D78" s="259"/>
      <c r="E78" s="260"/>
      <c r="F78" s="40">
        <v>835</v>
      </c>
      <c r="G78" s="41" t="s">
        <v>19</v>
      </c>
      <c r="H78" s="46" t="s">
        <v>24</v>
      </c>
      <c r="I78" s="50" t="s">
        <v>316</v>
      </c>
      <c r="J78" s="48" t="s">
        <v>119</v>
      </c>
      <c r="K78" s="131">
        <v>250.2</v>
      </c>
    </row>
    <row r="79" spans="1:11" ht="44.25" customHeight="1">
      <c r="A79" s="258" t="s">
        <v>317</v>
      </c>
      <c r="B79" s="259"/>
      <c r="C79" s="259"/>
      <c r="D79" s="259"/>
      <c r="E79" s="260"/>
      <c r="F79" s="40">
        <v>835</v>
      </c>
      <c r="G79" s="41" t="s">
        <v>19</v>
      </c>
      <c r="H79" s="46" t="s">
        <v>24</v>
      </c>
      <c r="I79" s="50" t="s">
        <v>318</v>
      </c>
      <c r="J79" s="48"/>
      <c r="K79" s="131">
        <f>K80</f>
        <v>276.6</v>
      </c>
    </row>
    <row r="80" spans="1:11" ht="42" customHeight="1">
      <c r="A80" s="258" t="s">
        <v>118</v>
      </c>
      <c r="B80" s="259"/>
      <c r="C80" s="259"/>
      <c r="D80" s="259"/>
      <c r="E80" s="260"/>
      <c r="F80" s="40">
        <v>835</v>
      </c>
      <c r="G80" s="41" t="s">
        <v>19</v>
      </c>
      <c r="H80" s="46" t="s">
        <v>24</v>
      </c>
      <c r="I80" s="50" t="s">
        <v>319</v>
      </c>
      <c r="J80" s="48" t="s">
        <v>119</v>
      </c>
      <c r="K80" s="131">
        <f>158+118.6</f>
        <v>276.6</v>
      </c>
    </row>
    <row r="81" spans="1:11" ht="46.5" customHeight="1">
      <c r="A81" s="258" t="s">
        <v>320</v>
      </c>
      <c r="B81" s="259"/>
      <c r="C81" s="259"/>
      <c r="D81" s="259"/>
      <c r="E81" s="260"/>
      <c r="F81" s="40">
        <v>835</v>
      </c>
      <c r="G81" s="41" t="s">
        <v>19</v>
      </c>
      <c r="H81" s="46" t="s">
        <v>24</v>
      </c>
      <c r="I81" s="134" t="s">
        <v>321</v>
      </c>
      <c r="J81" s="48"/>
      <c r="K81" s="131">
        <v>151.3</v>
      </c>
    </row>
    <row r="82" spans="1:11" ht="43.5" customHeight="1">
      <c r="A82" s="258" t="s">
        <v>118</v>
      </c>
      <c r="B82" s="259"/>
      <c r="C82" s="259"/>
      <c r="D82" s="259"/>
      <c r="E82" s="260"/>
      <c r="F82" s="40">
        <v>835</v>
      </c>
      <c r="G82" s="41" t="s">
        <v>19</v>
      </c>
      <c r="H82" s="46" t="s">
        <v>24</v>
      </c>
      <c r="I82" s="134" t="s">
        <v>322</v>
      </c>
      <c r="J82" s="48" t="s">
        <v>119</v>
      </c>
      <c r="K82" s="131">
        <v>151.3</v>
      </c>
    </row>
    <row r="83" spans="1:11" ht="24" customHeight="1">
      <c r="A83" s="271" t="s">
        <v>136</v>
      </c>
      <c r="B83" s="275"/>
      <c r="C83" s="275"/>
      <c r="D83" s="275"/>
      <c r="E83" s="276"/>
      <c r="F83" s="39">
        <v>835</v>
      </c>
      <c r="G83" s="141" t="s">
        <v>19</v>
      </c>
      <c r="H83" s="144"/>
      <c r="I83" s="145"/>
      <c r="J83" s="146"/>
      <c r="K83" s="143">
        <f>K84</f>
        <v>94.9</v>
      </c>
    </row>
    <row r="84" spans="1:11" ht="67.5" customHeight="1" hidden="1">
      <c r="A84" s="258" t="s">
        <v>138</v>
      </c>
      <c r="B84" s="259"/>
      <c r="C84" s="259"/>
      <c r="D84" s="259"/>
      <c r="E84" s="260"/>
      <c r="F84" s="40">
        <v>835</v>
      </c>
      <c r="G84" s="41" t="s">
        <v>19</v>
      </c>
      <c r="H84" s="46" t="s">
        <v>22</v>
      </c>
      <c r="I84" s="134" t="s">
        <v>323</v>
      </c>
      <c r="J84" s="48"/>
      <c r="K84" s="131">
        <f>K85</f>
        <v>94.9</v>
      </c>
    </row>
    <row r="85" spans="1:11" ht="43.5" customHeight="1">
      <c r="A85" s="258" t="s">
        <v>139</v>
      </c>
      <c r="B85" s="259"/>
      <c r="C85" s="259"/>
      <c r="D85" s="259"/>
      <c r="E85" s="260"/>
      <c r="F85" s="40">
        <v>835</v>
      </c>
      <c r="G85" s="41" t="s">
        <v>19</v>
      </c>
      <c r="H85" s="46" t="s">
        <v>22</v>
      </c>
      <c r="I85" s="134" t="s">
        <v>324</v>
      </c>
      <c r="J85" s="48"/>
      <c r="K85" s="131">
        <f>K86</f>
        <v>94.9</v>
      </c>
    </row>
    <row r="86" spans="1:11" ht="48" customHeight="1">
      <c r="A86" s="258" t="s">
        <v>118</v>
      </c>
      <c r="B86" s="259"/>
      <c r="C86" s="259"/>
      <c r="D86" s="259"/>
      <c r="E86" s="260"/>
      <c r="F86" s="40">
        <v>835</v>
      </c>
      <c r="G86" s="41" t="s">
        <v>19</v>
      </c>
      <c r="H86" s="46" t="s">
        <v>22</v>
      </c>
      <c r="I86" s="134" t="s">
        <v>325</v>
      </c>
      <c r="J86" s="48" t="s">
        <v>326</v>
      </c>
      <c r="K86" s="131">
        <v>94.9</v>
      </c>
    </row>
    <row r="87" spans="1:11" ht="18" customHeight="1">
      <c r="A87" s="271" t="s">
        <v>8</v>
      </c>
      <c r="B87" s="275"/>
      <c r="C87" s="275"/>
      <c r="D87" s="275"/>
      <c r="E87" s="276"/>
      <c r="F87" s="40">
        <v>835</v>
      </c>
      <c r="G87" s="41" t="s">
        <v>24</v>
      </c>
      <c r="H87" s="41" t="s">
        <v>22</v>
      </c>
      <c r="I87" s="49"/>
      <c r="J87" s="41"/>
      <c r="K87" s="131">
        <f>K88</f>
        <v>2490.5099999999998</v>
      </c>
    </row>
    <row r="88" spans="1:11" ht="22.5" customHeight="1">
      <c r="A88" s="261" t="s">
        <v>11</v>
      </c>
      <c r="B88" s="261"/>
      <c r="C88" s="261"/>
      <c r="D88" s="261"/>
      <c r="E88" s="261"/>
      <c r="F88" s="40">
        <v>835</v>
      </c>
      <c r="G88" s="41" t="s">
        <v>24</v>
      </c>
      <c r="H88" s="41" t="s">
        <v>18</v>
      </c>
      <c r="I88" s="45"/>
      <c r="J88" s="41"/>
      <c r="K88" s="131">
        <f>K90+K99</f>
        <v>2490.5099999999998</v>
      </c>
    </row>
    <row r="89" spans="1:11" ht="36.75" customHeight="1">
      <c r="A89" s="261" t="s">
        <v>248</v>
      </c>
      <c r="B89" s="261"/>
      <c r="C89" s="261"/>
      <c r="D89" s="261"/>
      <c r="E89" s="261"/>
      <c r="F89" s="40">
        <v>835</v>
      </c>
      <c r="G89" s="41" t="s">
        <v>24</v>
      </c>
      <c r="H89" s="46" t="s">
        <v>18</v>
      </c>
      <c r="I89" s="45" t="s">
        <v>327</v>
      </c>
      <c r="J89" s="48"/>
      <c r="K89" s="131">
        <f>K90</f>
        <v>1472.4099999999999</v>
      </c>
    </row>
    <row r="90" spans="1:11" ht="24" customHeight="1">
      <c r="A90" s="258" t="s">
        <v>140</v>
      </c>
      <c r="B90" s="259"/>
      <c r="C90" s="259"/>
      <c r="D90" s="259"/>
      <c r="E90" s="260"/>
      <c r="F90" s="40">
        <v>835</v>
      </c>
      <c r="G90" s="41" t="s">
        <v>24</v>
      </c>
      <c r="H90" s="46" t="s">
        <v>18</v>
      </c>
      <c r="I90" s="45" t="s">
        <v>328</v>
      </c>
      <c r="J90" s="48"/>
      <c r="K90" s="131">
        <f>K91+K95+K97</f>
        <v>1472.4099999999999</v>
      </c>
    </row>
    <row r="91" spans="1:11" ht="31.5" customHeight="1">
      <c r="A91" s="272" t="s">
        <v>31</v>
      </c>
      <c r="B91" s="273"/>
      <c r="C91" s="273"/>
      <c r="D91" s="273"/>
      <c r="E91" s="274"/>
      <c r="F91" s="40">
        <v>835</v>
      </c>
      <c r="G91" s="41" t="s">
        <v>24</v>
      </c>
      <c r="H91" s="46" t="s">
        <v>18</v>
      </c>
      <c r="I91" s="51" t="s">
        <v>329</v>
      </c>
      <c r="J91" s="48"/>
      <c r="K91" s="131">
        <f>K92</f>
        <v>1030.11</v>
      </c>
    </row>
    <row r="92" spans="1:11" ht="42.75" customHeight="1">
      <c r="A92" s="258" t="s">
        <v>118</v>
      </c>
      <c r="B92" s="259"/>
      <c r="C92" s="259"/>
      <c r="D92" s="259"/>
      <c r="E92" s="260"/>
      <c r="F92" s="40">
        <v>835</v>
      </c>
      <c r="G92" s="41" t="s">
        <v>24</v>
      </c>
      <c r="H92" s="46" t="s">
        <v>18</v>
      </c>
      <c r="I92" s="51" t="s">
        <v>329</v>
      </c>
      <c r="J92" s="48" t="s">
        <v>119</v>
      </c>
      <c r="K92" s="131">
        <v>1030.11</v>
      </c>
    </row>
    <row r="93" spans="1:11" ht="1.5" customHeight="1" hidden="1">
      <c r="A93" s="272" t="s">
        <v>249</v>
      </c>
      <c r="B93" s="273"/>
      <c r="C93" s="273"/>
      <c r="D93" s="273"/>
      <c r="E93" s="274"/>
      <c r="F93" s="40">
        <v>835</v>
      </c>
      <c r="G93" s="41" t="s">
        <v>24</v>
      </c>
      <c r="H93" s="46" t="s">
        <v>18</v>
      </c>
      <c r="I93" s="51" t="s">
        <v>250</v>
      </c>
      <c r="J93" s="48"/>
      <c r="K93" s="131">
        <f>K94</f>
        <v>30</v>
      </c>
    </row>
    <row r="94" spans="1:11" ht="1.5" customHeight="1" hidden="1">
      <c r="A94" s="258" t="s">
        <v>118</v>
      </c>
      <c r="B94" s="259"/>
      <c r="C94" s="259"/>
      <c r="D94" s="259"/>
      <c r="E94" s="260"/>
      <c r="F94" s="40">
        <v>835</v>
      </c>
      <c r="G94" s="135" t="s">
        <v>24</v>
      </c>
      <c r="H94" s="46" t="s">
        <v>18</v>
      </c>
      <c r="I94" s="51" t="s">
        <v>250</v>
      </c>
      <c r="J94" s="48" t="s">
        <v>119</v>
      </c>
      <c r="K94" s="131">
        <v>30</v>
      </c>
    </row>
    <row r="95" spans="1:11" ht="24" customHeight="1">
      <c r="A95" s="258" t="s">
        <v>249</v>
      </c>
      <c r="B95" s="259"/>
      <c r="C95" s="259"/>
      <c r="D95" s="259"/>
      <c r="E95" s="260"/>
      <c r="F95" s="40">
        <v>835</v>
      </c>
      <c r="G95" s="41" t="s">
        <v>24</v>
      </c>
      <c r="H95" s="46" t="s">
        <v>18</v>
      </c>
      <c r="I95" s="51" t="s">
        <v>330</v>
      </c>
      <c r="J95" s="48"/>
      <c r="K95" s="131">
        <f>K96</f>
        <v>180.2</v>
      </c>
    </row>
    <row r="96" spans="1:11" ht="46.5" customHeight="1">
      <c r="A96" s="258" t="s">
        <v>118</v>
      </c>
      <c r="B96" s="259"/>
      <c r="C96" s="259"/>
      <c r="D96" s="259"/>
      <c r="E96" s="260"/>
      <c r="F96" s="40">
        <v>835</v>
      </c>
      <c r="G96" s="41" t="s">
        <v>24</v>
      </c>
      <c r="H96" s="46" t="s">
        <v>18</v>
      </c>
      <c r="I96" s="51" t="s">
        <v>330</v>
      </c>
      <c r="J96" s="48" t="s">
        <v>119</v>
      </c>
      <c r="K96" s="131">
        <f>205.2-25</f>
        <v>180.2</v>
      </c>
    </row>
    <row r="97" spans="1:11" ht="35.25" customHeight="1">
      <c r="A97" s="272" t="s">
        <v>32</v>
      </c>
      <c r="B97" s="273"/>
      <c r="C97" s="273"/>
      <c r="D97" s="273"/>
      <c r="E97" s="274"/>
      <c r="F97" s="40">
        <v>835</v>
      </c>
      <c r="G97" s="41" t="s">
        <v>24</v>
      </c>
      <c r="H97" s="46" t="s">
        <v>18</v>
      </c>
      <c r="I97" s="51" t="s">
        <v>331</v>
      </c>
      <c r="J97" s="48"/>
      <c r="K97" s="131">
        <f>K98</f>
        <v>262.1</v>
      </c>
    </row>
    <row r="98" spans="1:11" ht="42" customHeight="1">
      <c r="A98" s="258" t="s">
        <v>118</v>
      </c>
      <c r="B98" s="259"/>
      <c r="C98" s="259"/>
      <c r="D98" s="259"/>
      <c r="E98" s="260"/>
      <c r="F98" s="40">
        <v>835</v>
      </c>
      <c r="G98" s="41" t="s">
        <v>24</v>
      </c>
      <c r="H98" s="46" t="s">
        <v>18</v>
      </c>
      <c r="I98" s="51" t="s">
        <v>331</v>
      </c>
      <c r="J98" s="48" t="s">
        <v>119</v>
      </c>
      <c r="K98" s="131">
        <v>262.1</v>
      </c>
    </row>
    <row r="99" spans="1:11" ht="59.25" customHeight="1">
      <c r="A99" s="277" t="s">
        <v>236</v>
      </c>
      <c r="B99" s="278"/>
      <c r="C99" s="278"/>
      <c r="D99" s="278"/>
      <c r="E99" s="279"/>
      <c r="F99" s="40">
        <v>835</v>
      </c>
      <c r="G99" s="41" t="s">
        <v>24</v>
      </c>
      <c r="H99" s="41" t="s">
        <v>18</v>
      </c>
      <c r="I99" s="41" t="s">
        <v>332</v>
      </c>
      <c r="J99" s="41"/>
      <c r="K99" s="131">
        <f>K100</f>
        <v>1018.1</v>
      </c>
    </row>
    <row r="100" spans="1:11" ht="43.5" customHeight="1">
      <c r="A100" s="258" t="s">
        <v>118</v>
      </c>
      <c r="B100" s="259"/>
      <c r="C100" s="259"/>
      <c r="D100" s="259"/>
      <c r="E100" s="260"/>
      <c r="F100" s="40">
        <v>835</v>
      </c>
      <c r="G100" s="41" t="s">
        <v>24</v>
      </c>
      <c r="H100" s="41" t="s">
        <v>18</v>
      </c>
      <c r="I100" s="41" t="s">
        <v>332</v>
      </c>
      <c r="J100" s="41" t="s">
        <v>119</v>
      </c>
      <c r="K100" s="131">
        <v>1018.1</v>
      </c>
    </row>
    <row r="101" spans="1:11" ht="28.5" customHeight="1" hidden="1">
      <c r="A101" s="271" t="s">
        <v>12</v>
      </c>
      <c r="B101" s="275"/>
      <c r="C101" s="275"/>
      <c r="D101" s="275"/>
      <c r="E101" s="276"/>
      <c r="F101" s="39">
        <v>835</v>
      </c>
      <c r="G101" s="141" t="s">
        <v>25</v>
      </c>
      <c r="H101" s="141"/>
      <c r="I101" s="147"/>
      <c r="J101" s="141"/>
      <c r="K101" s="143">
        <f>K102</f>
        <v>0</v>
      </c>
    </row>
    <row r="102" spans="1:11" ht="40.5" customHeight="1" hidden="1">
      <c r="A102" s="258" t="s">
        <v>13</v>
      </c>
      <c r="B102" s="259"/>
      <c r="C102" s="259"/>
      <c r="D102" s="259"/>
      <c r="E102" s="260"/>
      <c r="F102" s="40">
        <v>835</v>
      </c>
      <c r="G102" s="41" t="s">
        <v>25</v>
      </c>
      <c r="H102" s="41" t="s">
        <v>25</v>
      </c>
      <c r="I102" s="49"/>
      <c r="J102" s="41"/>
      <c r="K102" s="131">
        <v>0</v>
      </c>
    </row>
    <row r="103" spans="1:11" ht="42" customHeight="1" hidden="1">
      <c r="A103" s="258" t="s">
        <v>333</v>
      </c>
      <c r="B103" s="259"/>
      <c r="C103" s="259"/>
      <c r="D103" s="259"/>
      <c r="E103" s="260"/>
      <c r="F103" s="40">
        <v>835</v>
      </c>
      <c r="G103" s="41" t="s">
        <v>25</v>
      </c>
      <c r="H103" s="41" t="s">
        <v>25</v>
      </c>
      <c r="I103" s="49" t="s">
        <v>334</v>
      </c>
      <c r="J103" s="41"/>
      <c r="K103" s="131">
        <v>0</v>
      </c>
    </row>
    <row r="104" spans="1:11" ht="27" customHeight="1" hidden="1">
      <c r="A104" s="258" t="s">
        <v>335</v>
      </c>
      <c r="B104" s="259"/>
      <c r="C104" s="259"/>
      <c r="D104" s="259"/>
      <c r="E104" s="260"/>
      <c r="F104" s="40">
        <v>835</v>
      </c>
      <c r="G104" s="41" t="s">
        <v>25</v>
      </c>
      <c r="H104" s="41" t="s">
        <v>25</v>
      </c>
      <c r="I104" s="49" t="s">
        <v>336</v>
      </c>
      <c r="J104" s="41"/>
      <c r="K104" s="131">
        <v>0</v>
      </c>
    </row>
    <row r="105" spans="1:11" ht="53.25" customHeight="1" hidden="1">
      <c r="A105" s="258" t="s">
        <v>118</v>
      </c>
      <c r="B105" s="259"/>
      <c r="C105" s="259"/>
      <c r="D105" s="259"/>
      <c r="E105" s="260"/>
      <c r="F105" s="40">
        <v>835</v>
      </c>
      <c r="G105" s="41" t="s">
        <v>25</v>
      </c>
      <c r="H105" s="41" t="s">
        <v>25</v>
      </c>
      <c r="I105" s="49" t="s">
        <v>336</v>
      </c>
      <c r="J105" s="41" t="s">
        <v>119</v>
      </c>
      <c r="K105" s="131">
        <v>0</v>
      </c>
    </row>
    <row r="106" spans="1:11" ht="23.25" customHeight="1">
      <c r="A106" s="271" t="s">
        <v>89</v>
      </c>
      <c r="B106" s="275"/>
      <c r="C106" s="275"/>
      <c r="D106" s="275"/>
      <c r="E106" s="276"/>
      <c r="F106" s="40">
        <v>835</v>
      </c>
      <c r="G106" s="41" t="s">
        <v>26</v>
      </c>
      <c r="H106" s="41" t="s">
        <v>25</v>
      </c>
      <c r="I106" s="49"/>
      <c r="J106" s="41"/>
      <c r="K106" s="131">
        <f>ROUND(K107,1)</f>
        <v>1451.5</v>
      </c>
    </row>
    <row r="107" spans="1:11" ht="21" customHeight="1">
      <c r="A107" s="258" t="s">
        <v>14</v>
      </c>
      <c r="B107" s="259"/>
      <c r="C107" s="259"/>
      <c r="D107" s="259"/>
      <c r="E107" s="260"/>
      <c r="F107" s="40">
        <v>835</v>
      </c>
      <c r="G107" s="41" t="s">
        <v>26</v>
      </c>
      <c r="H107" s="41" t="s">
        <v>17</v>
      </c>
      <c r="I107" s="44"/>
      <c r="J107" s="41"/>
      <c r="K107" s="131">
        <f>K108+K112</f>
        <v>1451.5</v>
      </c>
    </row>
    <row r="108" spans="1:11" ht="19.5" customHeight="1">
      <c r="A108" s="258" t="s">
        <v>15</v>
      </c>
      <c r="B108" s="259"/>
      <c r="C108" s="259"/>
      <c r="D108" s="259"/>
      <c r="E108" s="260"/>
      <c r="F108" s="40">
        <v>835</v>
      </c>
      <c r="G108" s="41" t="s">
        <v>26</v>
      </c>
      <c r="H108" s="41" t="s">
        <v>17</v>
      </c>
      <c r="I108" s="41" t="s">
        <v>337</v>
      </c>
      <c r="J108" s="41"/>
      <c r="K108" s="131">
        <f>K109</f>
        <v>1349.4</v>
      </c>
    </row>
    <row r="109" spans="1:11" ht="48" customHeight="1">
      <c r="A109" s="277" t="s">
        <v>240</v>
      </c>
      <c r="B109" s="278"/>
      <c r="C109" s="278"/>
      <c r="D109" s="278"/>
      <c r="E109" s="279"/>
      <c r="F109" s="40">
        <v>835</v>
      </c>
      <c r="G109" s="41" t="s">
        <v>26</v>
      </c>
      <c r="H109" s="41" t="s">
        <v>17</v>
      </c>
      <c r="I109" s="41" t="s">
        <v>338</v>
      </c>
      <c r="J109" s="41"/>
      <c r="K109" s="131">
        <f>K110</f>
        <v>1349.4</v>
      </c>
    </row>
    <row r="110" spans="1:11" ht="16.5" customHeight="1" hidden="1">
      <c r="A110" s="258" t="s">
        <v>143</v>
      </c>
      <c r="B110" s="259"/>
      <c r="C110" s="259"/>
      <c r="D110" s="259"/>
      <c r="E110" s="260"/>
      <c r="F110" s="40">
        <v>835</v>
      </c>
      <c r="G110" s="41" t="s">
        <v>26</v>
      </c>
      <c r="H110" s="41" t="s">
        <v>17</v>
      </c>
      <c r="I110" s="41" t="s">
        <v>339</v>
      </c>
      <c r="J110" s="41"/>
      <c r="K110" s="131">
        <f>K111</f>
        <v>1349.4</v>
      </c>
    </row>
    <row r="111" spans="1:11" ht="12.75" customHeight="1" hidden="1">
      <c r="A111" s="258" t="s">
        <v>55</v>
      </c>
      <c r="B111" s="259"/>
      <c r="C111" s="259"/>
      <c r="D111" s="259"/>
      <c r="E111" s="260"/>
      <c r="F111" s="52">
        <v>835</v>
      </c>
      <c r="G111" s="41" t="s">
        <v>26</v>
      </c>
      <c r="H111" s="41" t="s">
        <v>17</v>
      </c>
      <c r="I111" s="41" t="s">
        <v>339</v>
      </c>
      <c r="J111" s="41" t="s">
        <v>123</v>
      </c>
      <c r="K111" s="131">
        <v>1349.4</v>
      </c>
    </row>
    <row r="112" spans="1:12" ht="30" customHeight="1">
      <c r="A112" s="258" t="s">
        <v>150</v>
      </c>
      <c r="B112" s="259"/>
      <c r="C112" s="259"/>
      <c r="D112" s="259"/>
      <c r="E112" s="260"/>
      <c r="F112" s="52">
        <v>835</v>
      </c>
      <c r="G112" s="41" t="s">
        <v>26</v>
      </c>
      <c r="H112" s="41" t="s">
        <v>17</v>
      </c>
      <c r="I112" s="41" t="s">
        <v>340</v>
      </c>
      <c r="J112" s="41"/>
      <c r="K112" s="131">
        <f>K113+K115</f>
        <v>102.1</v>
      </c>
      <c r="L112" s="55"/>
    </row>
    <row r="113" spans="1:12" ht="30" customHeight="1">
      <c r="A113" s="259" t="s">
        <v>341</v>
      </c>
      <c r="B113" s="259"/>
      <c r="C113" s="259"/>
      <c r="D113" s="259"/>
      <c r="E113" s="260"/>
      <c r="F113" s="40">
        <v>835</v>
      </c>
      <c r="G113" s="41" t="s">
        <v>26</v>
      </c>
      <c r="H113" s="41" t="s">
        <v>17</v>
      </c>
      <c r="I113" s="41" t="s">
        <v>342</v>
      </c>
      <c r="J113" s="41"/>
      <c r="K113" s="131">
        <f>K114</f>
        <v>95</v>
      </c>
      <c r="L113" s="55"/>
    </row>
    <row r="114" spans="1:12" ht="47.25" customHeight="1">
      <c r="A114" s="258" t="s">
        <v>118</v>
      </c>
      <c r="B114" s="259"/>
      <c r="C114" s="259"/>
      <c r="D114" s="259"/>
      <c r="E114" s="260"/>
      <c r="F114" s="53">
        <v>835</v>
      </c>
      <c r="G114" s="41" t="s">
        <v>26</v>
      </c>
      <c r="H114" s="41" t="s">
        <v>17</v>
      </c>
      <c r="I114" s="41" t="s">
        <v>342</v>
      </c>
      <c r="J114" s="41" t="s">
        <v>119</v>
      </c>
      <c r="K114" s="131">
        <v>95</v>
      </c>
      <c r="L114" s="55"/>
    </row>
    <row r="115" spans="1:11" ht="33" customHeight="1">
      <c r="A115" s="258" t="s">
        <v>251</v>
      </c>
      <c r="B115" s="267"/>
      <c r="C115" s="267"/>
      <c r="D115" s="267"/>
      <c r="E115" s="268"/>
      <c r="F115" s="53">
        <v>835</v>
      </c>
      <c r="G115" s="41" t="s">
        <v>26</v>
      </c>
      <c r="H115" s="41" t="s">
        <v>17</v>
      </c>
      <c r="I115" s="41" t="s">
        <v>340</v>
      </c>
      <c r="J115" s="41"/>
      <c r="K115" s="131">
        <f>K116+K117</f>
        <v>7.1</v>
      </c>
    </row>
    <row r="116" spans="1:11" ht="27.75" customHeight="1">
      <c r="A116" s="258" t="s">
        <v>244</v>
      </c>
      <c r="B116" s="259"/>
      <c r="C116" s="259"/>
      <c r="D116" s="259"/>
      <c r="E116" s="260"/>
      <c r="F116" s="53">
        <v>835</v>
      </c>
      <c r="G116" s="41" t="s">
        <v>26</v>
      </c>
      <c r="H116" s="41" t="s">
        <v>17</v>
      </c>
      <c r="I116" s="41" t="s">
        <v>343</v>
      </c>
      <c r="J116" s="41" t="s">
        <v>133</v>
      </c>
      <c r="K116" s="131">
        <v>4.1</v>
      </c>
    </row>
    <row r="117" spans="1:11" ht="20.25" customHeight="1">
      <c r="A117" s="272" t="s">
        <v>120</v>
      </c>
      <c r="B117" s="273"/>
      <c r="C117" s="273"/>
      <c r="D117" s="273"/>
      <c r="E117" s="274"/>
      <c r="F117" s="53">
        <v>835</v>
      </c>
      <c r="G117" s="41" t="s">
        <v>26</v>
      </c>
      <c r="H117" s="41" t="s">
        <v>17</v>
      </c>
      <c r="I117" s="41" t="s">
        <v>343</v>
      </c>
      <c r="J117" s="41" t="s">
        <v>121</v>
      </c>
      <c r="K117" s="131">
        <v>3</v>
      </c>
    </row>
    <row r="118" spans="1:11" ht="22.5" customHeight="1" hidden="1">
      <c r="A118" s="258" t="s">
        <v>55</v>
      </c>
      <c r="B118" s="259"/>
      <c r="C118" s="259"/>
      <c r="D118" s="259"/>
      <c r="E118" s="260"/>
      <c r="F118" s="53">
        <v>835</v>
      </c>
      <c r="G118" s="41" t="s">
        <v>26</v>
      </c>
      <c r="H118" s="41" t="s">
        <v>17</v>
      </c>
      <c r="I118" s="41" t="s">
        <v>234</v>
      </c>
      <c r="J118" s="41" t="s">
        <v>123</v>
      </c>
      <c r="K118" s="131"/>
    </row>
    <row r="119" spans="1:11" ht="17.25" customHeight="1">
      <c r="A119" s="271" t="s">
        <v>77</v>
      </c>
      <c r="B119" s="275"/>
      <c r="C119" s="275"/>
      <c r="D119" s="275"/>
      <c r="E119" s="276"/>
      <c r="F119" s="53">
        <v>835</v>
      </c>
      <c r="G119" s="41" t="s">
        <v>23</v>
      </c>
      <c r="H119" s="41"/>
      <c r="I119" s="41"/>
      <c r="J119" s="41"/>
      <c r="K119" s="131">
        <f>K120+K124</f>
        <v>422.70000000000005</v>
      </c>
    </row>
    <row r="120" spans="1:11" ht="12" customHeight="1">
      <c r="A120" s="258" t="s">
        <v>78</v>
      </c>
      <c r="B120" s="259"/>
      <c r="C120" s="259"/>
      <c r="D120" s="259"/>
      <c r="E120" s="260"/>
      <c r="F120" s="53">
        <v>835</v>
      </c>
      <c r="G120" s="41" t="s">
        <v>23</v>
      </c>
      <c r="H120" s="41" t="s">
        <v>17</v>
      </c>
      <c r="I120" s="41"/>
      <c r="J120" s="41"/>
      <c r="K120" s="131">
        <f>K121</f>
        <v>339.6</v>
      </c>
    </row>
    <row r="121" spans="1:11" ht="18" customHeight="1">
      <c r="A121" s="258" t="s">
        <v>144</v>
      </c>
      <c r="B121" s="259"/>
      <c r="C121" s="259"/>
      <c r="D121" s="259"/>
      <c r="E121" s="260"/>
      <c r="F121" s="53">
        <v>835</v>
      </c>
      <c r="G121" s="41" t="s">
        <v>23</v>
      </c>
      <c r="H121" s="41" t="s">
        <v>17</v>
      </c>
      <c r="I121" s="41" t="s">
        <v>344</v>
      </c>
      <c r="J121" s="41"/>
      <c r="K121" s="131">
        <f>K123</f>
        <v>339.6</v>
      </c>
    </row>
    <row r="122" spans="1:11" ht="21" customHeight="1">
      <c r="A122" s="264" t="s">
        <v>145</v>
      </c>
      <c r="B122" s="265"/>
      <c r="C122" s="265"/>
      <c r="D122" s="265"/>
      <c r="E122" s="266"/>
      <c r="F122" s="53">
        <v>835</v>
      </c>
      <c r="G122" s="45" t="s">
        <v>23</v>
      </c>
      <c r="H122" s="45" t="s">
        <v>17</v>
      </c>
      <c r="I122" s="41" t="s">
        <v>345</v>
      </c>
      <c r="J122" s="45"/>
      <c r="K122" s="136">
        <f>K123</f>
        <v>339.6</v>
      </c>
    </row>
    <row r="123" spans="1:11" ht="21.75" customHeight="1">
      <c r="A123" s="264" t="s">
        <v>346</v>
      </c>
      <c r="B123" s="265"/>
      <c r="C123" s="265"/>
      <c r="D123" s="265"/>
      <c r="E123" s="266"/>
      <c r="F123" s="54">
        <v>835</v>
      </c>
      <c r="G123" s="45" t="s">
        <v>23</v>
      </c>
      <c r="H123" s="45" t="s">
        <v>17</v>
      </c>
      <c r="I123" s="41" t="s">
        <v>347</v>
      </c>
      <c r="J123" s="45" t="s">
        <v>146</v>
      </c>
      <c r="K123" s="136">
        <f>249.4+18.8+71.4</f>
        <v>339.6</v>
      </c>
    </row>
    <row r="124" spans="1:11" ht="24.75" customHeight="1">
      <c r="A124" s="258" t="s">
        <v>90</v>
      </c>
      <c r="B124" s="267"/>
      <c r="C124" s="267"/>
      <c r="D124" s="267"/>
      <c r="E124" s="268"/>
      <c r="F124" s="54">
        <v>835</v>
      </c>
      <c r="G124" s="45" t="s">
        <v>23</v>
      </c>
      <c r="H124" s="45" t="s">
        <v>18</v>
      </c>
      <c r="I124" s="41"/>
      <c r="J124" s="45"/>
      <c r="K124" s="136">
        <f>K125</f>
        <v>83.1</v>
      </c>
    </row>
    <row r="125" spans="1:11" ht="42.75" customHeight="1">
      <c r="A125" s="258" t="s">
        <v>253</v>
      </c>
      <c r="B125" s="267"/>
      <c r="C125" s="267"/>
      <c r="D125" s="267"/>
      <c r="E125" s="268"/>
      <c r="F125" s="54">
        <v>835</v>
      </c>
      <c r="G125" s="45" t="s">
        <v>23</v>
      </c>
      <c r="H125" s="45" t="s">
        <v>18</v>
      </c>
      <c r="I125" s="41" t="s">
        <v>348</v>
      </c>
      <c r="J125" s="45"/>
      <c r="K125" s="136">
        <f>K126</f>
        <v>83.1</v>
      </c>
    </row>
    <row r="126" spans="1:11" ht="87" customHeight="1">
      <c r="A126" s="258" t="s">
        <v>147</v>
      </c>
      <c r="B126" s="267"/>
      <c r="C126" s="267"/>
      <c r="D126" s="267"/>
      <c r="E126" s="268"/>
      <c r="F126" s="54">
        <v>835</v>
      </c>
      <c r="G126" s="45" t="s">
        <v>23</v>
      </c>
      <c r="H126" s="45" t="s">
        <v>18</v>
      </c>
      <c r="I126" s="41" t="s">
        <v>349</v>
      </c>
      <c r="J126" s="45"/>
      <c r="K126" s="136">
        <f>K127</f>
        <v>83.1</v>
      </c>
    </row>
    <row r="127" spans="1:11" ht="50.25" customHeight="1">
      <c r="A127" s="258" t="s">
        <v>350</v>
      </c>
      <c r="B127" s="267"/>
      <c r="C127" s="267"/>
      <c r="D127" s="267"/>
      <c r="E127" s="268"/>
      <c r="F127" s="54">
        <v>835</v>
      </c>
      <c r="G127" s="45" t="s">
        <v>23</v>
      </c>
      <c r="H127" s="45" t="s">
        <v>18</v>
      </c>
      <c r="I127" s="41" t="s">
        <v>349</v>
      </c>
      <c r="J127" s="45" t="s">
        <v>148</v>
      </c>
      <c r="K127" s="136">
        <f>80+3.1</f>
        <v>83.1</v>
      </c>
    </row>
    <row r="128" spans="1:11" ht="19.5" customHeight="1">
      <c r="A128" s="271" t="s">
        <v>97</v>
      </c>
      <c r="B128" s="259"/>
      <c r="C128" s="259"/>
      <c r="D128" s="259"/>
      <c r="E128" s="260"/>
      <c r="F128" s="54">
        <v>835</v>
      </c>
      <c r="G128" s="41" t="s">
        <v>27</v>
      </c>
      <c r="H128" s="41"/>
      <c r="I128" s="41"/>
      <c r="J128" s="41"/>
      <c r="K128" s="131">
        <f>K129</f>
        <v>2930.4</v>
      </c>
    </row>
    <row r="129" spans="1:11" ht="19.5" customHeight="1">
      <c r="A129" s="261" t="s">
        <v>149</v>
      </c>
      <c r="B129" s="261"/>
      <c r="C129" s="261"/>
      <c r="D129" s="261"/>
      <c r="E129" s="261"/>
      <c r="F129" s="54">
        <v>835</v>
      </c>
      <c r="G129" s="41" t="s">
        <v>27</v>
      </c>
      <c r="H129" s="41" t="s">
        <v>17</v>
      </c>
      <c r="I129" s="41"/>
      <c r="J129" s="41"/>
      <c r="K129" s="131">
        <f>K130</f>
        <v>2930.4</v>
      </c>
    </row>
    <row r="130" spans="1:11" ht="33" customHeight="1">
      <c r="A130" s="272" t="s">
        <v>150</v>
      </c>
      <c r="B130" s="273"/>
      <c r="C130" s="273"/>
      <c r="D130" s="273"/>
      <c r="E130" s="274"/>
      <c r="F130" s="54">
        <v>835</v>
      </c>
      <c r="G130" s="41" t="s">
        <v>27</v>
      </c>
      <c r="H130" s="41" t="s">
        <v>17</v>
      </c>
      <c r="I130" s="41" t="s">
        <v>351</v>
      </c>
      <c r="J130" s="41"/>
      <c r="K130" s="131">
        <f>K131</f>
        <v>2930.4</v>
      </c>
    </row>
    <row r="131" spans="1:11" ht="29.25" customHeight="1">
      <c r="A131" s="261" t="s">
        <v>151</v>
      </c>
      <c r="B131" s="261"/>
      <c r="C131" s="261"/>
      <c r="D131" s="261"/>
      <c r="E131" s="261"/>
      <c r="F131" s="54">
        <v>835</v>
      </c>
      <c r="G131" s="41" t="s">
        <v>27</v>
      </c>
      <c r="H131" s="41" t="s">
        <v>17</v>
      </c>
      <c r="I131" s="41" t="s">
        <v>352</v>
      </c>
      <c r="J131" s="41"/>
      <c r="K131" s="131">
        <f>K133+K134+K135+K136</f>
        <v>2930.4</v>
      </c>
    </row>
    <row r="132" spans="1:11" ht="21.75" customHeight="1" hidden="1">
      <c r="A132" s="263" t="s">
        <v>141</v>
      </c>
      <c r="B132" s="263"/>
      <c r="C132" s="263"/>
      <c r="D132" s="263"/>
      <c r="E132" s="263"/>
      <c r="F132" s="54">
        <v>835</v>
      </c>
      <c r="G132" s="41" t="s">
        <v>27</v>
      </c>
      <c r="H132" s="41" t="s">
        <v>17</v>
      </c>
      <c r="I132" s="41" t="s">
        <v>152</v>
      </c>
      <c r="J132" s="41" t="s">
        <v>142</v>
      </c>
      <c r="K132" s="137"/>
    </row>
    <row r="133" spans="1:11" ht="25.5" customHeight="1">
      <c r="A133" s="258" t="s">
        <v>252</v>
      </c>
      <c r="B133" s="259"/>
      <c r="C133" s="259"/>
      <c r="D133" s="259"/>
      <c r="E133" s="260"/>
      <c r="F133" s="54">
        <v>835</v>
      </c>
      <c r="G133" s="41" t="s">
        <v>27</v>
      </c>
      <c r="H133" s="41" t="s">
        <v>17</v>
      </c>
      <c r="I133" s="41" t="s">
        <v>353</v>
      </c>
      <c r="J133" s="41" t="s">
        <v>142</v>
      </c>
      <c r="K133" s="137">
        <v>1882.9</v>
      </c>
    </row>
    <row r="134" spans="1:11" ht="43.5" customHeight="1">
      <c r="A134" s="263" t="s">
        <v>118</v>
      </c>
      <c r="B134" s="263"/>
      <c r="C134" s="263"/>
      <c r="D134" s="263"/>
      <c r="E134" s="263"/>
      <c r="F134" s="54">
        <v>835</v>
      </c>
      <c r="G134" s="41" t="s">
        <v>27</v>
      </c>
      <c r="H134" s="41" t="s">
        <v>17</v>
      </c>
      <c r="I134" s="41" t="s">
        <v>353</v>
      </c>
      <c r="J134" s="41" t="s">
        <v>119</v>
      </c>
      <c r="K134" s="137">
        <v>542.6</v>
      </c>
    </row>
    <row r="135" spans="1:11" ht="24.75" customHeight="1">
      <c r="A135" s="263" t="s">
        <v>120</v>
      </c>
      <c r="B135" s="263"/>
      <c r="C135" s="263"/>
      <c r="D135" s="263"/>
      <c r="E135" s="263"/>
      <c r="F135" s="54">
        <v>835</v>
      </c>
      <c r="G135" s="41" t="s">
        <v>27</v>
      </c>
      <c r="H135" s="41" t="s">
        <v>17</v>
      </c>
      <c r="I135" s="41" t="s">
        <v>353</v>
      </c>
      <c r="J135" s="41" t="s">
        <v>121</v>
      </c>
      <c r="K135" s="137">
        <v>4.9</v>
      </c>
    </row>
    <row r="136" spans="1:11" ht="55.5" customHeight="1">
      <c r="A136" s="269" t="s">
        <v>236</v>
      </c>
      <c r="B136" s="269"/>
      <c r="C136" s="269"/>
      <c r="D136" s="269"/>
      <c r="E136" s="269"/>
      <c r="F136" s="54">
        <v>835</v>
      </c>
      <c r="G136" s="41" t="s">
        <v>27</v>
      </c>
      <c r="H136" s="41" t="s">
        <v>17</v>
      </c>
      <c r="I136" s="41" t="s">
        <v>354</v>
      </c>
      <c r="J136" s="41"/>
      <c r="K136" s="137">
        <f>K137</f>
        <v>500</v>
      </c>
    </row>
    <row r="137" spans="1:11" ht="21" customHeight="1">
      <c r="A137" s="263" t="s">
        <v>55</v>
      </c>
      <c r="B137" s="263"/>
      <c r="C137" s="263"/>
      <c r="D137" s="263"/>
      <c r="E137" s="263"/>
      <c r="F137" s="40">
        <v>835</v>
      </c>
      <c r="G137" s="41" t="s">
        <v>27</v>
      </c>
      <c r="H137" s="41" t="s">
        <v>17</v>
      </c>
      <c r="I137" s="41" t="s">
        <v>354</v>
      </c>
      <c r="J137" s="41" t="s">
        <v>119</v>
      </c>
      <c r="K137" s="137">
        <v>500</v>
      </c>
    </row>
    <row r="138" spans="1:11" ht="22.5" customHeight="1">
      <c r="A138" s="270" t="s">
        <v>16</v>
      </c>
      <c r="B138" s="270"/>
      <c r="C138" s="270"/>
      <c r="D138" s="270"/>
      <c r="E138" s="270"/>
      <c r="F138" s="43"/>
      <c r="G138" s="39"/>
      <c r="H138" s="39"/>
      <c r="I138" s="39"/>
      <c r="J138" s="39"/>
      <c r="K138" s="138">
        <f>K15+K61+K67+K72+K87+K106+K119+K128+K101</f>
        <v>13979.61</v>
      </c>
    </row>
    <row r="139" spans="1:11" ht="30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30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27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48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</sheetData>
  <sheetProtection/>
  <mergeCells count="129">
    <mergeCell ref="A11:J11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53:E53"/>
    <mergeCell ref="A42:E42"/>
    <mergeCell ref="A43:E43"/>
    <mergeCell ref="A44:E44"/>
    <mergeCell ref="A45:E45"/>
    <mergeCell ref="A46:E46"/>
    <mergeCell ref="A47:E47"/>
    <mergeCell ref="A54:E54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84:E84"/>
    <mergeCell ref="A72:E72"/>
    <mergeCell ref="A73:E73"/>
    <mergeCell ref="A74:E74"/>
    <mergeCell ref="A75:E75"/>
    <mergeCell ref="A76:E76"/>
    <mergeCell ref="A77:E77"/>
    <mergeCell ref="A85:E85"/>
    <mergeCell ref="A86:E86"/>
    <mergeCell ref="A87:E87"/>
    <mergeCell ref="A88:E88"/>
    <mergeCell ref="A90:E90"/>
    <mergeCell ref="A78:E78"/>
    <mergeCell ref="A79:E79"/>
    <mergeCell ref="A80:E80"/>
    <mergeCell ref="A81:E81"/>
    <mergeCell ref="A83:E83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6:E106"/>
    <mergeCell ref="A107:E107"/>
    <mergeCell ref="A108:E108"/>
    <mergeCell ref="A109:E109"/>
    <mergeCell ref="A105:E105"/>
    <mergeCell ref="A110:E110"/>
    <mergeCell ref="A111:E111"/>
    <mergeCell ref="A112:E112"/>
    <mergeCell ref="A113:E113"/>
    <mergeCell ref="A114:E114"/>
    <mergeCell ref="A115:E11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35:E135"/>
    <mergeCell ref="A136:E136"/>
    <mergeCell ref="A137:E137"/>
    <mergeCell ref="A138:E138"/>
    <mergeCell ref="A128:E128"/>
    <mergeCell ref="A129:E129"/>
    <mergeCell ref="A130:E130"/>
    <mergeCell ref="A131:E131"/>
    <mergeCell ref="A132:E132"/>
    <mergeCell ref="A133:E133"/>
    <mergeCell ref="A55:E55"/>
    <mergeCell ref="A89:E89"/>
    <mergeCell ref="A7:K7"/>
    <mergeCell ref="A8:K8"/>
    <mergeCell ref="A82:E82"/>
    <mergeCell ref="A134:E134"/>
    <mergeCell ref="A122:E122"/>
    <mergeCell ref="A123:E123"/>
    <mergeCell ref="A124:E124"/>
    <mergeCell ref="A125:E12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43.125" style="0" customWidth="1"/>
    <col min="2" max="2" width="28.375" style="0" customWidth="1"/>
    <col min="3" max="3" width="17.00390625" style="0" customWidth="1"/>
  </cols>
  <sheetData>
    <row r="1" spans="1:3" ht="12.75">
      <c r="A1" s="30"/>
      <c r="B1" s="30"/>
      <c r="C1" s="68" t="s">
        <v>224</v>
      </c>
    </row>
    <row r="2" spans="1:3" ht="12.75">
      <c r="A2" s="30"/>
      <c r="B2" s="30"/>
      <c r="C2" s="68" t="s">
        <v>155</v>
      </c>
    </row>
    <row r="3" spans="1:3" ht="12.75">
      <c r="A3" s="30"/>
      <c r="B3" s="30"/>
      <c r="C3" s="105" t="s">
        <v>79</v>
      </c>
    </row>
    <row r="4" spans="1:3" ht="12.75">
      <c r="A4" s="30"/>
      <c r="B4" s="30"/>
      <c r="C4" s="105" t="s">
        <v>275</v>
      </c>
    </row>
    <row r="5" spans="1:3" ht="12" customHeight="1">
      <c r="A5" s="30"/>
      <c r="B5" s="30"/>
      <c r="C5" s="68"/>
    </row>
    <row r="6" spans="1:3" ht="0.75" customHeight="1" hidden="1">
      <c r="A6" s="30"/>
      <c r="B6" s="30"/>
      <c r="C6" s="68"/>
    </row>
    <row r="7" spans="1:3" ht="12.75" hidden="1">
      <c r="A7" s="30"/>
      <c r="B7" s="30"/>
      <c r="C7" s="68"/>
    </row>
    <row r="8" spans="1:3" ht="12.75" hidden="1">
      <c r="A8" s="30"/>
      <c r="B8" s="30"/>
      <c r="C8" s="68"/>
    </row>
    <row r="9" spans="1:3" ht="12.75" hidden="1">
      <c r="A9" s="30"/>
      <c r="B9" s="30"/>
      <c r="C9" s="68"/>
    </row>
    <row r="10" spans="1:3" ht="12.75" hidden="1">
      <c r="A10" s="30"/>
      <c r="B10" s="30"/>
      <c r="C10" s="68"/>
    </row>
    <row r="11" spans="1:3" ht="12.75" hidden="1">
      <c r="A11" s="30"/>
      <c r="B11" s="30"/>
      <c r="C11" s="68"/>
    </row>
    <row r="12" spans="1:3" ht="12.75" hidden="1">
      <c r="A12" s="30"/>
      <c r="B12" s="30"/>
      <c r="C12" s="68"/>
    </row>
    <row r="13" spans="1:3" ht="12.75" hidden="1">
      <c r="A13" s="30"/>
      <c r="B13" s="30"/>
      <c r="C13" s="68"/>
    </row>
    <row r="14" spans="1:3" ht="12.75">
      <c r="A14" s="30"/>
      <c r="B14" s="30"/>
      <c r="C14" s="68"/>
    </row>
    <row r="15" spans="1:3" ht="15.75">
      <c r="A15" s="300" t="s">
        <v>225</v>
      </c>
      <c r="B15" s="300"/>
      <c r="C15" s="300"/>
    </row>
    <row r="16" spans="1:3" ht="12.75">
      <c r="A16" s="295" t="s">
        <v>276</v>
      </c>
      <c r="B16" s="295"/>
      <c r="C16" s="295"/>
    </row>
    <row r="17" spans="1:3" ht="24" customHeight="1">
      <c r="A17" s="296"/>
      <c r="B17" s="296"/>
      <c r="C17" s="296"/>
    </row>
    <row r="18" spans="1:3" ht="15.75">
      <c r="A18" s="69"/>
      <c r="B18" s="69"/>
      <c r="C18" s="70" t="s">
        <v>156</v>
      </c>
    </row>
    <row r="19" spans="1:3" ht="31.5">
      <c r="A19" s="71" t="s">
        <v>157</v>
      </c>
      <c r="B19" s="71" t="s">
        <v>158</v>
      </c>
      <c r="C19" s="71" t="s">
        <v>105</v>
      </c>
    </row>
    <row r="20" spans="1:3" ht="15.75">
      <c r="A20" s="72">
        <v>1</v>
      </c>
      <c r="B20" s="72">
        <v>2</v>
      </c>
      <c r="C20" s="72">
        <v>3</v>
      </c>
    </row>
    <row r="21" spans="1:3" ht="15.75">
      <c r="A21" s="297" t="s">
        <v>159</v>
      </c>
      <c r="B21" s="298"/>
      <c r="C21" s="299"/>
    </row>
    <row r="22" spans="1:3" ht="52.5" customHeight="1">
      <c r="A22" s="73" t="s">
        <v>160</v>
      </c>
      <c r="B22" s="74" t="s">
        <v>161</v>
      </c>
      <c r="C22" s="148">
        <v>0</v>
      </c>
    </row>
    <row r="23" spans="1:3" ht="125.25" customHeight="1" hidden="1">
      <c r="A23" s="75" t="s">
        <v>162</v>
      </c>
      <c r="B23" s="76" t="s">
        <v>163</v>
      </c>
      <c r="C23" s="149">
        <v>0</v>
      </c>
    </row>
    <row r="24" spans="1:3" ht="87" customHeight="1" hidden="1">
      <c r="A24" s="77" t="s">
        <v>164</v>
      </c>
      <c r="B24" s="76" t="s">
        <v>165</v>
      </c>
      <c r="C24" s="149">
        <v>0</v>
      </c>
    </row>
    <row r="25" spans="1:3" ht="80.25" customHeight="1" hidden="1">
      <c r="A25" s="77" t="s">
        <v>166</v>
      </c>
      <c r="B25" s="76" t="s">
        <v>167</v>
      </c>
      <c r="C25" s="149">
        <v>0</v>
      </c>
    </row>
    <row r="26" spans="1:3" ht="23.25" customHeight="1">
      <c r="A26" s="140" t="s">
        <v>281</v>
      </c>
      <c r="B26" s="84">
        <v>0</v>
      </c>
      <c r="C26" s="150">
        <v>94.9</v>
      </c>
    </row>
    <row r="27" spans="1:3" ht="18" customHeight="1">
      <c r="A27" s="78" t="s">
        <v>39</v>
      </c>
      <c r="B27" s="78"/>
      <c r="C27" s="148">
        <f>C26</f>
        <v>94.9</v>
      </c>
    </row>
    <row r="28" spans="1:3" ht="15.75">
      <c r="A28" s="78"/>
      <c r="B28" s="79"/>
      <c r="C28" s="80"/>
    </row>
    <row r="29" spans="1:3" ht="15.75">
      <c r="A29" s="297" t="s">
        <v>168</v>
      </c>
      <c r="B29" s="298"/>
      <c r="C29" s="299"/>
    </row>
    <row r="30" spans="1:3" ht="17.25" customHeight="1">
      <c r="A30" s="85" t="s">
        <v>136</v>
      </c>
      <c r="B30" s="81" t="s">
        <v>279</v>
      </c>
      <c r="C30" s="86">
        <f>C32+C37</f>
        <v>94.9</v>
      </c>
    </row>
    <row r="31" spans="1:5" ht="87.75" customHeight="1" hidden="1">
      <c r="A31" s="56" t="s">
        <v>173</v>
      </c>
      <c r="B31" s="40" t="s">
        <v>174</v>
      </c>
      <c r="C31" s="96">
        <v>0</v>
      </c>
      <c r="D31" s="95"/>
      <c r="E31" s="95"/>
    </row>
    <row r="32" spans="1:3" ht="19.5" customHeight="1">
      <c r="A32" s="87" t="s">
        <v>88</v>
      </c>
      <c r="B32" s="88" t="s">
        <v>278</v>
      </c>
      <c r="C32" s="89">
        <f>C33</f>
        <v>94.9</v>
      </c>
    </row>
    <row r="33" spans="1:3" ht="20.25" customHeight="1">
      <c r="A33" s="87" t="s">
        <v>170</v>
      </c>
      <c r="B33" s="90" t="s">
        <v>277</v>
      </c>
      <c r="C33" s="89">
        <f>C34</f>
        <v>94.9</v>
      </c>
    </row>
    <row r="34" spans="1:3" ht="27" customHeight="1">
      <c r="A34" s="91" t="s">
        <v>171</v>
      </c>
      <c r="B34" s="90" t="s">
        <v>280</v>
      </c>
      <c r="C34" s="89">
        <v>94.9</v>
      </c>
    </row>
    <row r="35" spans="1:3" ht="0.75" customHeight="1" hidden="1">
      <c r="A35" s="87"/>
      <c r="B35" s="90"/>
      <c r="C35" s="92"/>
    </row>
    <row r="36" spans="1:3" ht="1.5" customHeight="1" hidden="1">
      <c r="A36" s="87"/>
      <c r="B36" s="90" t="s">
        <v>172</v>
      </c>
      <c r="C36" s="93">
        <v>99</v>
      </c>
    </row>
    <row r="37" spans="1:3" ht="65.25" customHeight="1" hidden="1">
      <c r="A37" s="87" t="s">
        <v>233</v>
      </c>
      <c r="B37" s="90" t="s">
        <v>232</v>
      </c>
      <c r="C37" s="89">
        <v>0</v>
      </c>
    </row>
    <row r="38" spans="1:3" ht="29.25" customHeight="1" hidden="1">
      <c r="A38" s="91" t="s">
        <v>171</v>
      </c>
      <c r="B38" s="81" t="s">
        <v>231</v>
      </c>
      <c r="C38" s="94">
        <v>0</v>
      </c>
    </row>
    <row r="39" spans="1:3" ht="15.75" customHeight="1">
      <c r="A39" s="82" t="s">
        <v>169</v>
      </c>
      <c r="B39" s="83"/>
      <c r="C39" s="128">
        <f>C30</f>
        <v>94.9</v>
      </c>
    </row>
    <row r="40" spans="1:3" ht="12.75">
      <c r="A40" s="30"/>
      <c r="B40" s="30"/>
      <c r="C40" s="30"/>
    </row>
    <row r="41" spans="1:3" ht="12.75">
      <c r="A41" s="30"/>
      <c r="B41" s="30"/>
      <c r="C41" s="30"/>
    </row>
    <row r="42" spans="1:3" ht="12.75">
      <c r="A42" s="30"/>
      <c r="B42" s="30"/>
      <c r="C42" s="30"/>
    </row>
    <row r="43" spans="1:3" ht="12.75">
      <c r="A43" s="30"/>
      <c r="B43" s="30"/>
      <c r="C43" s="30"/>
    </row>
  </sheetData>
  <sheetProtection/>
  <mergeCells count="4">
    <mergeCell ref="A16:C17"/>
    <mergeCell ref="A21:C21"/>
    <mergeCell ref="A29:C29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PageLayoutView="0" workbookViewId="0" topLeftCell="A1">
      <selection activeCell="C27" sqref="C27:D27"/>
    </sheetView>
  </sheetViews>
  <sheetFormatPr defaultColWidth="9.00390625" defaultRowHeight="12.75"/>
  <cols>
    <col min="1" max="1" width="25.75390625" style="0" customWidth="1"/>
    <col min="2" max="2" width="15.25390625" style="0" customWidth="1"/>
    <col min="3" max="3" width="11.00390625" style="0" customWidth="1"/>
    <col min="4" max="4" width="19.125" style="0" customWidth="1"/>
    <col min="5" max="5" width="14.00390625" style="0" customWidth="1"/>
  </cols>
  <sheetData>
    <row r="2" ht="12.75">
      <c r="E2" s="105" t="s">
        <v>202</v>
      </c>
    </row>
    <row r="3" spans="2:5" ht="12.75">
      <c r="B3" s="329" t="s">
        <v>203</v>
      </c>
      <c r="C3" s="329"/>
      <c r="D3" s="329"/>
      <c r="E3" s="329"/>
    </row>
    <row r="4" spans="2:5" ht="0.75" customHeight="1">
      <c r="B4" s="329"/>
      <c r="C4" s="329"/>
      <c r="D4" s="329"/>
      <c r="E4" s="329"/>
    </row>
    <row r="5" spans="1:5" ht="12.75">
      <c r="A5" s="329" t="s">
        <v>204</v>
      </c>
      <c r="B5" s="329"/>
      <c r="C5" s="329"/>
      <c r="D5" s="329"/>
      <c r="E5" s="329"/>
    </row>
    <row r="6" spans="1:5" ht="12.75">
      <c r="A6" s="329" t="s">
        <v>282</v>
      </c>
      <c r="B6" s="329"/>
      <c r="C6" s="329"/>
      <c r="D6" s="329"/>
      <c r="E6" s="329"/>
    </row>
    <row r="7" ht="15.75">
      <c r="A7" s="107"/>
    </row>
    <row r="8" ht="3" customHeight="1">
      <c r="A8" s="107"/>
    </row>
    <row r="9" spans="1:4" ht="92.25" customHeight="1">
      <c r="A9" s="178" t="s">
        <v>205</v>
      </c>
      <c r="B9" s="178"/>
      <c r="C9" s="178"/>
      <c r="D9" s="178"/>
    </row>
    <row r="10" ht="15.75">
      <c r="A10" s="107"/>
    </row>
    <row r="11" ht="15.75">
      <c r="A11" s="108"/>
    </row>
    <row r="12" spans="1:5" ht="15.75">
      <c r="A12" s="328" t="s">
        <v>206</v>
      </c>
      <c r="B12" s="328"/>
      <c r="C12" s="328"/>
      <c r="D12" s="328"/>
      <c r="E12" s="328"/>
    </row>
    <row r="13" spans="1:5" ht="13.5" thickBot="1">
      <c r="A13" s="109"/>
      <c r="B13" s="306"/>
      <c r="C13" s="306"/>
      <c r="D13" s="110"/>
      <c r="E13" s="106"/>
    </row>
    <row r="14" spans="1:5" ht="13.5" thickBot="1">
      <c r="A14" s="307" t="s">
        <v>207</v>
      </c>
      <c r="B14" s="309" t="s">
        <v>208</v>
      </c>
      <c r="C14" s="310"/>
      <c r="D14" s="311"/>
      <c r="E14" s="312" t="s">
        <v>175</v>
      </c>
    </row>
    <row r="15" spans="1:5" ht="37.5" customHeight="1" thickBot="1">
      <c r="A15" s="308"/>
      <c r="B15" s="113" t="s">
        <v>209</v>
      </c>
      <c r="C15" s="314" t="s">
        <v>210</v>
      </c>
      <c r="D15" s="315"/>
      <c r="E15" s="313"/>
    </row>
    <row r="16" spans="1:5" ht="13.5" thickBot="1">
      <c r="A16" s="114">
        <v>1</v>
      </c>
      <c r="B16" s="115">
        <v>2</v>
      </c>
      <c r="C16" s="316">
        <v>3</v>
      </c>
      <c r="D16" s="317"/>
      <c r="E16" s="116">
        <v>4</v>
      </c>
    </row>
    <row r="17" spans="1:5" ht="34.5" customHeight="1">
      <c r="A17" s="320" t="s">
        <v>211</v>
      </c>
      <c r="B17" s="312"/>
      <c r="C17" s="323" t="s">
        <v>212</v>
      </c>
      <c r="D17" s="324"/>
      <c r="E17" s="301"/>
    </row>
    <row r="18" spans="1:5" ht="2.25" customHeight="1" hidden="1" thickBot="1">
      <c r="A18" s="321"/>
      <c r="B18" s="322"/>
      <c r="C18" s="325"/>
      <c r="D18" s="326"/>
      <c r="E18" s="302"/>
    </row>
    <row r="19" spans="1:5" ht="55.5" customHeight="1">
      <c r="A19" s="67" t="s">
        <v>213</v>
      </c>
      <c r="B19" s="125"/>
      <c r="C19" s="303" t="s">
        <v>214</v>
      </c>
      <c r="D19" s="303"/>
      <c r="E19" s="6">
        <f>E20</f>
        <v>-56.5</v>
      </c>
    </row>
    <row r="20" spans="1:5" ht="15" customHeight="1" thickBot="1">
      <c r="A20" s="117" t="s">
        <v>215</v>
      </c>
      <c r="B20" s="118"/>
      <c r="C20" s="304"/>
      <c r="D20" s="305"/>
      <c r="E20" s="116">
        <f>E22</f>
        <v>-56.5</v>
      </c>
    </row>
    <row r="21" spans="1:5" ht="28.5" customHeight="1" thickBot="1">
      <c r="A21" s="119" t="s">
        <v>111</v>
      </c>
      <c r="B21" s="120">
        <v>835</v>
      </c>
      <c r="C21" s="330"/>
      <c r="D21" s="331"/>
      <c r="E21" s="121">
        <f aca="true" t="shared" si="0" ref="E21:E26">E22</f>
        <v>-56.5</v>
      </c>
    </row>
    <row r="22" spans="1:5" ht="19.5" customHeight="1" thickBot="1">
      <c r="A22" s="117" t="s">
        <v>216</v>
      </c>
      <c r="B22" s="118">
        <v>835</v>
      </c>
      <c r="C22" s="318" t="s">
        <v>214</v>
      </c>
      <c r="D22" s="319"/>
      <c r="E22" s="116">
        <f t="shared" si="0"/>
        <v>-56.5</v>
      </c>
    </row>
    <row r="23" spans="1:5" ht="48" customHeight="1" thickBot="1">
      <c r="A23" s="117" t="s">
        <v>217</v>
      </c>
      <c r="B23" s="122">
        <v>835</v>
      </c>
      <c r="C23" s="318" t="s">
        <v>218</v>
      </c>
      <c r="D23" s="319"/>
      <c r="E23" s="116">
        <f t="shared" si="0"/>
        <v>-56.5</v>
      </c>
    </row>
    <row r="24" spans="1:5" ht="41.25" customHeight="1" thickBot="1">
      <c r="A24" s="117" t="s">
        <v>273</v>
      </c>
      <c r="B24" s="122">
        <v>835</v>
      </c>
      <c r="C24" s="318" t="s">
        <v>222</v>
      </c>
      <c r="D24" s="319"/>
      <c r="E24" s="116">
        <f t="shared" si="0"/>
        <v>-56.5</v>
      </c>
    </row>
    <row r="25" spans="1:5" ht="50.25" customHeight="1" thickBot="1">
      <c r="A25" s="117" t="s">
        <v>273</v>
      </c>
      <c r="B25" s="122">
        <v>835</v>
      </c>
      <c r="C25" s="318" t="s">
        <v>221</v>
      </c>
      <c r="D25" s="319"/>
      <c r="E25" s="116">
        <f t="shared" si="0"/>
        <v>-56.5</v>
      </c>
    </row>
    <row r="26" spans="1:5" ht="47.25" customHeight="1" thickBot="1">
      <c r="A26" s="117" t="s">
        <v>284</v>
      </c>
      <c r="B26" s="122">
        <v>835</v>
      </c>
      <c r="C26" s="318" t="s">
        <v>220</v>
      </c>
      <c r="D26" s="319"/>
      <c r="E26" s="116">
        <f t="shared" si="0"/>
        <v>-56.5</v>
      </c>
    </row>
    <row r="27" spans="1:5" ht="39" thickBot="1">
      <c r="A27" s="117" t="s">
        <v>283</v>
      </c>
      <c r="B27" s="122">
        <v>835</v>
      </c>
      <c r="C27" s="318" t="s">
        <v>219</v>
      </c>
      <c r="D27" s="319"/>
      <c r="E27" s="116">
        <v>-56.5</v>
      </c>
    </row>
    <row r="28" spans="1:5" ht="12.75">
      <c r="A28" s="123"/>
      <c r="B28" s="112"/>
      <c r="C28" s="327"/>
      <c r="D28" s="327"/>
      <c r="E28" s="111"/>
    </row>
    <row r="29" spans="1:5" ht="15">
      <c r="A29" s="124"/>
      <c r="B29" s="124"/>
      <c r="C29" s="124"/>
      <c r="D29" s="124"/>
      <c r="E29" s="124"/>
    </row>
    <row r="30" ht="12.75">
      <c r="A30" s="1"/>
    </row>
  </sheetData>
  <sheetProtection/>
  <mergeCells count="26">
    <mergeCell ref="C27:D27"/>
    <mergeCell ref="C28:D28"/>
    <mergeCell ref="A9:D9"/>
    <mergeCell ref="A12:E12"/>
    <mergeCell ref="B3:E3"/>
    <mergeCell ref="B4:E4"/>
    <mergeCell ref="A5:E5"/>
    <mergeCell ref="A6:E6"/>
    <mergeCell ref="C21:D21"/>
    <mergeCell ref="C22:D22"/>
    <mergeCell ref="C23:D23"/>
    <mergeCell ref="C24:D24"/>
    <mergeCell ref="C25:D25"/>
    <mergeCell ref="C26:D26"/>
    <mergeCell ref="A17:A18"/>
    <mergeCell ref="B17:B18"/>
    <mergeCell ref="C17:D18"/>
    <mergeCell ref="E17:E18"/>
    <mergeCell ref="C19:D19"/>
    <mergeCell ref="C20:D20"/>
    <mergeCell ref="B13:C13"/>
    <mergeCell ref="A14:A15"/>
    <mergeCell ref="B14:D14"/>
    <mergeCell ref="E14:E15"/>
    <mergeCell ref="C15:D15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ДевятинскоеСП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Елакова</dc:creator>
  <cp:keywords/>
  <dc:description/>
  <cp:lastModifiedBy>Тасина</cp:lastModifiedBy>
  <cp:lastPrinted>2017-03-23T11:06:54Z</cp:lastPrinted>
  <dcterms:created xsi:type="dcterms:W3CDTF">2008-10-28T13:30:43Z</dcterms:created>
  <dcterms:modified xsi:type="dcterms:W3CDTF">2017-03-23T11:07:11Z</dcterms:modified>
  <cp:category/>
  <cp:version/>
  <cp:contentType/>
  <cp:contentStatus/>
</cp:coreProperties>
</file>