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5"/>
  </bookViews>
  <sheets>
    <sheet name="1 источники 15 " sheetId="1" r:id="rId1"/>
    <sheet name="2 Объем доходов" sheetId="2" r:id="rId2"/>
    <sheet name="3 админ доходов" sheetId="3" r:id="rId3"/>
    <sheet name="4 админ. источников" sheetId="4" r:id="rId4"/>
    <sheet name="5 расх раз. подр14" sheetId="5" r:id="rId5"/>
    <sheet name="6 расх.по целевым 15 " sheetId="6" r:id="rId6"/>
    <sheet name="7 расх.ведом 15 " sheetId="7" r:id="rId7"/>
  </sheets>
  <definedNames/>
  <calcPr fullCalcOnLoad="1"/>
</workbook>
</file>

<file path=xl/sharedStrings.xml><?xml version="1.0" encoding="utf-8"?>
<sst xmlns="http://schemas.openxmlformats.org/spreadsheetml/2006/main" count="1183" uniqueCount="318">
  <si>
    <t>Приложение 1</t>
  </si>
  <si>
    <t xml:space="preserve">к решению Совета </t>
  </si>
  <si>
    <t>сельского поселения Девятинское</t>
  </si>
  <si>
    <t xml:space="preserve">Код бюджетной классификации 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</si>
  <si>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</si>
  <si>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</si>
  <si>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</si>
  <si>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</si>
  <si>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</si>
  <si>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</si>
  <si>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</si>
  <si>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</si>
  <si>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</si>
  <si>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</si>
  <si>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 xml:space="preserve"> 2 02 01000 00 0000 151</t>
  </si>
  <si>
    <t>Дотации бюджетам субъектов 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</si>
  <si>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</si>
  <si>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</si>
  <si>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</si>
  <si>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</si>
  <si>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2 02 03015 10 0000 151</t>
  </si>
  <si>
    <t xml:space="preserve"> 2 02 03024 10 0000 151</t>
  </si>
  <si>
    <t>Всего доходов</t>
  </si>
  <si>
    <t>1 11 05035 10 0000 120</t>
  </si>
  <si>
    <t>1 11 07015 10 0000 120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</si>
  <si>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</si>
  <si>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</si>
  <si>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</si>
  <si>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бюджетов поселений</t>
  </si>
  <si>
    <t>1 13 01995 10 0000 130</t>
  </si>
  <si>
    <t>Доходы от продажи квартир, находящихся в собственности поселений</t>
  </si>
  <si>
    <t>1 17 01050 10 0000 180</t>
  </si>
  <si>
    <t>Невыясненные поступления, зачисляемые в бюджеты поселений</t>
  </si>
  <si>
    <t>Код бюджетной классификации Российской Федерации</t>
  </si>
  <si>
    <t>Администрация сельского поселения Девятинское</t>
  </si>
  <si>
    <t>1 11 01050 10 0000 120</t>
  </si>
  <si>
    <t>Доходы в виде прибыли, приходящей на доли в уставных (складочных) капиталах хозяйственных товариществ и обществ, или дивидендов по акциям, принадлежащим поселениям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</si>
  <si>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земельных участков муниципальных автономных учреждений)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</si>
  <si>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 </t>
  </si>
  <si>
    <t>1 11 08050 10 0000 120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</si>
  <si>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</si>
  <si>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</si>
  <si>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</si>
  <si>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</si>
  <si>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</si>
  <si>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</si>
  <si>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</si>
  <si>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</si>
  <si>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 xml:space="preserve">Доходы от продажи нематериальных активов, находящихся в собственности поселений </t>
  </si>
  <si>
    <t xml:space="preserve">1 17 05050 10 0000 180 </t>
  </si>
  <si>
    <t xml:space="preserve">Прочие неналоговые доходы бюджетов поселений </t>
  </si>
  <si>
    <t>2 02 03015 10 0000 151</t>
  </si>
  <si>
    <t>2 02 03024 10 0000 151</t>
  </si>
  <si>
    <t>2 07 05030 10 0000 180</t>
  </si>
  <si>
    <t xml:space="preserve">Прочие безвозмездные поступления в бюджеты поселений </t>
  </si>
  <si>
    <t>2 08 05000 10 0000 180</t>
  </si>
  <si>
    <t>Приложение 4</t>
  </si>
  <si>
    <t>к решению Совета</t>
  </si>
  <si>
    <t xml:space="preserve">Перечень главных администраторов источников внутреннего финансирования дефицита бюджета поселения </t>
  </si>
  <si>
    <t>Наименование</t>
  </si>
  <si>
    <t>01 05 0201 10 0000 610</t>
  </si>
  <si>
    <t>Уменьшение прочих остатков денежных средств бюджета поселения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</si>
  <si>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</si>
  <si>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</si>
  <si>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</si>
  <si>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</si>
  <si>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</si>
  <si>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</si>
  <si>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</si>
  <si>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</si>
  <si>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</si>
  <si>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</si>
  <si>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</si>
  <si>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</si>
  <si>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</si>
  <si>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</si>
  <si>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</si>
  <si>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</si>
  <si>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</si>
  <si>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</si>
  <si>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</si>
  <si>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</si>
  <si>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</si>
  <si>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</si>
  <si>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</si>
  <si>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</si>
  <si>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</si>
  <si>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</si>
  <si>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</si>
  <si>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</si>
  <si>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</si>
  <si>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</si>
  <si>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835 01 05 00 00 00 0000 000</t>
  </si>
  <si>
    <t>Изменение остатков средств на счетах по учету средств</t>
  </si>
  <si>
    <t>835 01 05 02 01 10 0000 610</t>
  </si>
  <si>
    <t>08</t>
  </si>
  <si>
    <t>06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</si>
  <si>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</si>
  <si>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</si>
  <si>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</si>
  <si>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</si>
  <si>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</si>
  <si>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</si>
  <si>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</si>
  <si>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</si>
  <si>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</si>
  <si>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</si>
  <si>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</si>
  <si>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</si>
  <si>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</si>
  <si>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</si>
  <si>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</si>
  <si>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</si>
  <si>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</si>
  <si>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</si>
  <si>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</si>
  <si>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Иные выплаты населению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</si>
  <si>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</si>
  <si>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</si>
  <si>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</si>
  <si>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</si>
  <si>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</si>
  <si>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РФ   </t>
  </si>
  <si>
    <t>Субвенции бюджетам поселений на выполнение передаваемых полномочий субъектов РФ</t>
  </si>
  <si>
    <t>Мобилизационная и вневойсковая подготовка</t>
  </si>
  <si>
    <t>Приложение 3</t>
  </si>
  <si>
    <t>Прочие межбюджетные трансферты, передаваемые бюджетам поселений</t>
  </si>
  <si>
    <t>2 02 04999 10 0000 151</t>
  </si>
  <si>
    <t xml:space="preserve"> 2 02 04000 00 0000 151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</si>
  <si>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</si>
  <si>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</si>
  <si>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</si>
  <si>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</si>
  <si>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</si>
  <si>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</si>
  <si>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</si>
  <si>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</si>
  <si>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</si>
  <si>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</si>
  <si>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оказания платных услуг (работ) получателями средств бюджетов поселений</t>
  </si>
  <si>
    <t>Средства, получаемые от передачи имущества, находящегося в собственности поселений (за исключением имущества 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</si>
  <si>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</si>
  <si>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</si>
  <si>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</si>
  <si>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</si>
  <si>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</si>
  <si>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</si>
  <si>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</si>
  <si>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73 0 0000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</si>
  <si>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</si>
  <si>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</si>
  <si>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</si>
  <si>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</si>
  <si>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</si>
  <si>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</si>
  <si>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</si>
  <si>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Приложение 5</t>
  </si>
  <si>
    <t>Развитие местного самоуправления в Вологодской области</t>
  </si>
  <si>
    <t>90 0 0259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</si>
  <si>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</si>
  <si>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90 1 7403</t>
  </si>
  <si>
    <t>Учреждения культуры</t>
  </si>
  <si>
    <t>77 0 0159</t>
  </si>
  <si>
    <t>77 0 0000</t>
  </si>
  <si>
    <t>Наименование групп, подгрупп и статей доходов</t>
  </si>
  <si>
    <t>главного администратора доходов</t>
  </si>
  <si>
    <t>1 08 04020 01 0000 110</t>
  </si>
  <si>
    <t xml:space="preserve">Перечень  главных администраторов доходов бюджета поселения                                                                                                               и закрепляемые за ними виды (подвиды) доходов                                                              </t>
  </si>
  <si>
    <t xml:space="preserve"> доходов бюджета поселения</t>
  </si>
  <si>
    <t>Наименование главного администратора доходов бюджета поселения</t>
  </si>
  <si>
    <t xml:space="preserve">Сумма         </t>
  </si>
  <si>
    <t xml:space="preserve">главного администратора </t>
  </si>
  <si>
    <t xml:space="preserve">  источников финансирования дефицита бюджета</t>
  </si>
  <si>
    <t xml:space="preserve">Сумма    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</si>
  <si>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</si>
  <si>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</si>
  <si>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</si>
  <si>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(тыс. рублей)</t>
  </si>
  <si>
    <t>Мероприятия, связанные с обеспечением безопасности и жизнедеятельности</t>
  </si>
  <si>
    <t>Увеличение прочих остатков средств</t>
  </si>
  <si>
    <t>Итого</t>
  </si>
  <si>
    <t xml:space="preserve">         (тыс.руб.)</t>
  </si>
  <si>
    <t>76 1 6401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</si>
  <si>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</si>
  <si>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</si>
  <si>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</si>
  <si>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</si>
  <si>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Обеспечение публичных нормативных обязательств</t>
  </si>
  <si>
    <t>313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</si>
  <si>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</si>
  <si>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835 01 05 02 00 00 0000 500</t>
  </si>
  <si>
    <t>835 01 05 02 01 10 0000 510</t>
  </si>
  <si>
    <t>835 01 05 02 00 00 0000 600</t>
  </si>
  <si>
    <t>Уменьшение прочих остатков  средств бюджетов</t>
  </si>
  <si>
    <t>Увеличение прочих остатков средств денежных средств бюджетов поселений</t>
  </si>
  <si>
    <t>Уменьшение прочих остатков денежных средств бюджетов поселений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</si>
  <si>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</si>
  <si>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</si>
  <si>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</si>
  <si>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</si>
  <si>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</si>
  <si>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91 1 7403</t>
  </si>
  <si>
    <t>76 1 0000</t>
  </si>
  <si>
    <t>Обеспечение мероприятий в области жилищно-коммунального хозяйства</t>
  </si>
  <si>
    <t>Мероприятия в области культуры</t>
  </si>
  <si>
    <t>77 0 7403</t>
  </si>
  <si>
    <t>Обеспечение мероприятий по пожарной безопасности</t>
  </si>
  <si>
    <t>84 0 6402</t>
  </si>
  <si>
    <t>Расходы на выплаты персоналу казенных учреждений</t>
  </si>
  <si>
    <t>2 02 01003 10 0000 151</t>
  </si>
  <si>
    <t>Дотации бюджетам поселений на поддерку мер по обеспечению сбалансированности бюджетов</t>
  </si>
  <si>
    <t>Объем  доходов бюджета поселения на 2016 год,                                                                                                          формируемый за счет налоговых и неналоговых доходов,                                                                               а также безвозмездных поступлений</t>
  </si>
  <si>
    <t>от 00.00.2015 года № 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</si>
  <si>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</si>
  <si>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</si>
  <si>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</si>
  <si>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от 00.00.2015 года № </t>
  </si>
  <si>
    <t>от 00.12.2015 года № 00</t>
  </si>
  <si>
    <t>Распределение бюджетных ассигнований по разделам, подразделам классификации расходов бюджетов  на 2016 год</t>
  </si>
  <si>
    <t xml:space="preserve">от 00.12.2015 года № </t>
  </si>
  <si>
    <t xml:space="preserve"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2016 год </t>
  </si>
  <si>
    <t xml:space="preserve">Ведомственная структура расходов бюджета  на 2016 год </t>
  </si>
  <si>
    <t>91 0 00 00000</t>
  </si>
  <si>
    <t>91 1 00 00000</t>
  </si>
  <si>
    <t>91 1 00 00190</t>
  </si>
  <si>
    <t>77 0 00 00590</t>
  </si>
  <si>
    <t>99 0 00 81020</t>
  </si>
  <si>
    <t>99 0 0081020</t>
  </si>
  <si>
    <t>99 000  00000</t>
  </si>
  <si>
    <t>77 0 00 00000</t>
  </si>
  <si>
    <t>312</t>
  </si>
  <si>
    <t>83 0 00 83010</t>
  </si>
  <si>
    <t>83 0 00 00000</t>
  </si>
  <si>
    <t>2 02 02051 10 0000 151</t>
  </si>
  <si>
    <t>Субсидии бюджетам поселений на реализацию  федеральных целевых программ</t>
  </si>
  <si>
    <t>Сельское хозяйство и рыболовство</t>
  </si>
  <si>
    <t>Иные межбюджетные трансферты на осуществление полномочий по внутреннему финансовому контролю</t>
  </si>
  <si>
    <t>76 7 00 64010</t>
  </si>
  <si>
    <t>76 7 00 00000</t>
  </si>
  <si>
    <t>76 0 00 00000</t>
  </si>
  <si>
    <t>76 4 00 00000</t>
  </si>
  <si>
    <t>76 4 00 64010</t>
  </si>
  <si>
    <t>76 400 64010</t>
  </si>
  <si>
    <t>91 0 00 00190</t>
  </si>
  <si>
    <t>91 0  00 00190</t>
  </si>
  <si>
    <t>76 800 64010</t>
  </si>
  <si>
    <t>76 8 00 00000</t>
  </si>
  <si>
    <t>91 0 00 74030</t>
  </si>
  <si>
    <t>91 0  00 74030</t>
  </si>
  <si>
    <t>70 0 00 00000</t>
  </si>
  <si>
    <t>70 5 00 00000</t>
  </si>
  <si>
    <t>73 0 00 72160</t>
  </si>
  <si>
    <t>73 0 0072160</t>
  </si>
  <si>
    <t>73 000 00000</t>
  </si>
  <si>
    <t>97 0 00 00000</t>
  </si>
  <si>
    <t>97 0  00 21080</t>
  </si>
  <si>
    <t>97 0 00 21080</t>
  </si>
  <si>
    <t>97 0 00 21110</t>
  </si>
  <si>
    <t>78 0 00 00000</t>
  </si>
  <si>
    <t>78 0 00 23010</t>
  </si>
  <si>
    <t>73 0 00 51180</t>
  </si>
  <si>
    <t>73 0 00 00000</t>
  </si>
  <si>
    <t>Мероприятия в сфере сельского хозяйства</t>
  </si>
  <si>
    <t>85 0 00 00000</t>
  </si>
  <si>
    <t>85 3  00 0000 0</t>
  </si>
  <si>
    <t>85 3 00 20220</t>
  </si>
  <si>
    <t>85 3 00 2022 0</t>
  </si>
  <si>
    <t>85 3 00 20240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</si>
  <si>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</si>
  <si>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</si>
  <si>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</si>
  <si>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</si>
  <si>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</si>
  <si>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79 0 000000 0</t>
  </si>
  <si>
    <t>79 0 002059 0</t>
  </si>
  <si>
    <t>79 0 00 2059 0</t>
  </si>
  <si>
    <t>76 0  00 00000</t>
  </si>
  <si>
    <t>85 3 0020250</t>
  </si>
  <si>
    <t>85 3 00 20250</t>
  </si>
  <si>
    <t>85 3  00 74030</t>
  </si>
  <si>
    <t>85 3 00 74030</t>
  </si>
  <si>
    <t>77 0 00 74030</t>
  </si>
  <si>
    <t xml:space="preserve">   </t>
  </si>
  <si>
    <t>76 4  00 00000</t>
  </si>
  <si>
    <t>77 000 74030</t>
  </si>
  <si>
    <t>85 3 00 00000</t>
  </si>
  <si>
    <t>73 0  0051180</t>
  </si>
  <si>
    <t>51 0 000000</t>
  </si>
  <si>
    <t>51 000RO 183</t>
  </si>
  <si>
    <t>810</t>
  </si>
  <si>
    <t>51 00021 360</t>
  </si>
  <si>
    <t>Субсидии на грантовую  поддержку местных инициатив граждан, проживающих в сельской местности</t>
  </si>
  <si>
    <t>51 000 RO 183</t>
  </si>
  <si>
    <t>51 000 21 360</t>
  </si>
  <si>
    <t>Субсидии юридическим лицам (кроме некомерческих организаций), индивидуальным предпринимателям, физическим лицам</t>
  </si>
  <si>
    <t>Субсидии  на реализацию мероприятий ФЦП "Устойчивое  развитие сельских территорий на 2014-2017 г. и на период 2020 г."</t>
  </si>
  <si>
    <t>70 500 00000</t>
  </si>
  <si>
    <t>70 000 00000</t>
  </si>
  <si>
    <t>76 800 00000</t>
  </si>
  <si>
    <t>91 000 74030</t>
  </si>
  <si>
    <t>91 000 00190</t>
  </si>
  <si>
    <t>91 000 00000</t>
  </si>
  <si>
    <t>76 400 00000</t>
  </si>
  <si>
    <t>76 000 00000</t>
  </si>
  <si>
    <t>97 000 21110</t>
  </si>
  <si>
    <t>97 000 21080</t>
  </si>
  <si>
    <t>77 000 00590</t>
  </si>
  <si>
    <t>77 000 00000</t>
  </si>
  <si>
    <t>99 000 81020</t>
  </si>
  <si>
    <t>99 000 00000</t>
  </si>
  <si>
    <t>83 000 83010</t>
  </si>
  <si>
    <t>Иные межбюджетные трансферты, перечисляемые в бюджет муниципального района на осуществление полномочий по внутреннемуфинансовому контролю</t>
  </si>
  <si>
    <t>Источники внутреннего финансирования дефицита бюджета поселения на 2016 год</t>
  </si>
  <si>
    <t>"О бюджете сельского поселения на 2016 год "</t>
  </si>
  <si>
    <t>"О бюджете  сельского поселения на 2016 год"</t>
  </si>
  <si>
    <t>"О бюджете сельского поселения на 2016 год"</t>
  </si>
  <si>
    <t xml:space="preserve">"О бюджете сельского  поселения на 2016 год" </t>
  </si>
  <si>
    <t>"О бюджете поселения поселения  на 2016 год"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</si>
</sst>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24" fillId="0" borderId="10" xfId="93" applyFont="1" applyBorder="1" applyAlignment="1">
      <alignment horizontal="center" wrapText="1"/>
      <protection/>
    </xf>
    <xf numFmtId="192" fontId="22" fillId="0" borderId="10" xfId="93" applyNumberFormat="1" applyFont="1" applyBorder="1">
      <alignment/>
      <protection/>
    </xf>
    <xf numFmtId="0" fontId="6" fillId="0" borderId="0" xfId="93" applyBorder="1">
      <alignment/>
      <protection/>
    </xf>
    <xf numFmtId="0" fontId="22" fillId="0" borderId="0" xfId="93" applyFont="1" applyAlignment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2" fillId="0" borderId="10" xfId="93" applyFont="1" applyBorder="1" applyAlignment="1">
      <alignment horizontal="center" vertical="top" wrapText="1"/>
      <protection/>
    </xf>
    <xf numFmtId="0" fontId="22" fillId="0" borderId="11" xfId="93" applyFont="1" applyBorder="1" applyAlignment="1">
      <alignment horizontal="center" vertical="top" wrapText="1"/>
      <protection/>
    </xf>
    <xf numFmtId="0" fontId="22" fillId="0" borderId="12" xfId="93" applyFont="1" applyBorder="1" applyAlignment="1">
      <alignment horizontal="center" vertical="top" wrapText="1"/>
      <protection/>
    </xf>
    <xf numFmtId="0" fontId="27" fillId="0" borderId="0" xfId="93" applyFont="1" applyAlignment="1">
      <alignment horizontal="center"/>
      <protection/>
    </xf>
    <xf numFmtId="0" fontId="22" fillId="0" borderId="13" xfId="93" applyFont="1" applyBorder="1" applyAlignment="1">
      <alignment horizontal="center" vertical="top" wrapText="1"/>
      <protection/>
    </xf>
    <xf numFmtId="0" fontId="22" fillId="0" borderId="0" xfId="93" applyFont="1" applyBorder="1" applyAlignment="1">
      <alignment horizontal="center" vertical="top" wrapText="1"/>
      <protection/>
    </xf>
    <xf numFmtId="0" fontId="22" fillId="0" borderId="0" xfId="93" applyFont="1" applyBorder="1" applyAlignment="1">
      <alignment horizontal="justify" vertical="top" wrapText="1"/>
      <protection/>
    </xf>
    <xf numFmtId="0" fontId="22" fillId="0" borderId="14" xfId="93" applyFont="1" applyBorder="1" applyAlignment="1">
      <alignment horizontal="justify" vertical="top" wrapText="1"/>
      <protection/>
    </xf>
    <xf numFmtId="0" fontId="22" fillId="0" borderId="15" xfId="93" applyFont="1" applyBorder="1" applyAlignment="1">
      <alignment horizontal="justify" vertical="top" wrapText="1"/>
      <protection/>
    </xf>
    <xf numFmtId="0" fontId="22" fillId="0" borderId="16" xfId="93" applyFont="1" applyBorder="1" applyAlignment="1">
      <alignment horizontal="center" vertical="top" wrapText="1"/>
      <protection/>
    </xf>
    <xf numFmtId="0" fontId="22" fillId="0" borderId="17" xfId="93" applyFont="1" applyBorder="1" applyAlignment="1">
      <alignment horizontal="center" vertical="top" wrapText="1"/>
      <protection/>
    </xf>
    <xf numFmtId="0" fontId="22" fillId="0" borderId="18" xfId="93" applyFont="1" applyBorder="1" applyAlignment="1">
      <alignment horizontal="center" vertical="top" wrapText="1"/>
      <protection/>
    </xf>
    <xf numFmtId="0" fontId="22" fillId="0" borderId="10" xfId="93" applyFont="1" applyBorder="1" applyAlignment="1">
      <alignment horizontal="center" vertical="top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192" fontId="22" fillId="0" borderId="10" xfId="93" applyNumberFormat="1" applyFont="1" applyFill="1" applyBorder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3" fontId="22" fillId="0" borderId="10" xfId="93" applyNumberFormat="1" applyFont="1" applyBorder="1" applyAlignment="1">
      <alignment horizontal="center" vertical="top" wrapText="1"/>
      <protection/>
    </xf>
    <xf numFmtId="0" fontId="22" fillId="0" borderId="17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8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7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1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92" fontId="24" fillId="0" borderId="0" xfId="93" applyNumberFormat="1" applyFont="1" applyBorder="1" applyAlignment="1">
      <alignment horizontal="right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4" fillId="0" borderId="10" xfId="93" applyNumberFormat="1" applyFont="1" applyBorder="1" applyAlignment="1">
      <alignment horizontal="center" vertical="center"/>
      <protection/>
    </xf>
    <xf numFmtId="192" fontId="22" fillId="0" borderId="10" xfId="93" applyNumberFormat="1" applyFont="1" applyBorder="1" applyAlignment="1">
      <alignment horizontal="center"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right" wrapText="1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1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6" fillId="0" borderId="10" xfId="93" applyFont="1" applyBorder="1">
      <alignment/>
      <protection/>
    </xf>
    <xf numFmtId="0" fontId="0" fillId="0" borderId="0" xfId="93" applyFont="1" applyBorder="1">
      <alignment/>
      <protection/>
    </xf>
    <xf numFmtId="0" fontId="22" fillId="0" borderId="10" xfId="93" applyFont="1" applyBorder="1" applyAlignment="1">
      <alignment horizontal="center" vertical="center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22" fillId="0" borderId="19" xfId="93" applyFont="1" applyBorder="1" applyAlignment="1">
      <alignment horizontal="center" vertical="center" wrapText="1"/>
      <protection/>
    </xf>
    <xf numFmtId="0" fontId="6" fillId="0" borderId="0" xfId="93" applyFont="1">
      <alignment/>
      <protection/>
    </xf>
    <xf numFmtId="0" fontId="0" fillId="0" borderId="0" xfId="0" applyFont="1" applyBorder="1" applyAlignment="1">
      <alignment vertical="top" wrapText="1"/>
    </xf>
    <xf numFmtId="0" fontId="6" fillId="0" borderId="10" xfId="93" applyFont="1" applyBorder="1" applyAlignment="1">
      <alignment horizontal="center"/>
      <protection/>
    </xf>
    <xf numFmtId="49" fontId="32" fillId="0" borderId="10" xfId="93" applyNumberFormat="1" applyFont="1" applyBorder="1" applyAlignment="1">
      <alignment horizontal="center"/>
      <protection/>
    </xf>
    <xf numFmtId="192" fontId="32" fillId="0" borderId="10" xfId="93" applyNumberFormat="1" applyFont="1" applyBorder="1" applyAlignment="1">
      <alignment horizontal="center"/>
      <protection/>
    </xf>
    <xf numFmtId="192" fontId="32" fillId="24" borderId="10" xfId="93" applyNumberFormat="1" applyFont="1" applyFill="1" applyBorder="1" applyAlignment="1">
      <alignment horizontal="center"/>
      <protection/>
    </xf>
    <xf numFmtId="0" fontId="34" fillId="0" borderId="10" xfId="93" applyFont="1" applyBorder="1" applyAlignment="1">
      <alignment horizontal="center" vertical="center"/>
      <protection/>
    </xf>
    <xf numFmtId="0" fontId="34" fillId="0" borderId="10" xfId="93" applyFont="1" applyBorder="1" applyAlignment="1">
      <alignment horizontal="center" vertical="center" wrapText="1"/>
      <protection/>
    </xf>
    <xf numFmtId="192" fontId="35" fillId="0" borderId="10" xfId="93" applyNumberFormat="1" applyFont="1" applyBorder="1" applyAlignment="1">
      <alignment horizontal="center"/>
      <protection/>
    </xf>
    <xf numFmtId="0" fontId="6" fillId="0" borderId="14" xfId="93" applyBorder="1">
      <alignment/>
      <protection/>
    </xf>
    <xf numFmtId="49" fontId="24" fillId="0" borderId="12" xfId="93" applyNumberFormat="1" applyFont="1" applyBorder="1" applyAlignment="1">
      <alignment horizontal="center"/>
      <protection/>
    </xf>
    <xf numFmtId="192" fontId="24" fillId="0" borderId="10" xfId="93" applyNumberFormat="1" applyFont="1" applyFill="1" applyBorder="1" applyAlignment="1">
      <alignment horizontal="center"/>
      <protection/>
    </xf>
    <xf numFmtId="49" fontId="22" fillId="0" borderId="12" xfId="93" applyNumberFormat="1" applyFont="1" applyFill="1" applyBorder="1" applyAlignment="1">
      <alignment horizontal="center" wrapText="1"/>
      <protection/>
    </xf>
    <xf numFmtId="0" fontId="6" fillId="0" borderId="18" xfId="93" applyBorder="1" applyAlignment="1">
      <alignment/>
      <protection/>
    </xf>
    <xf numFmtId="0" fontId="6" fillId="0" borderId="20" xfId="93" applyBorder="1" applyAlignment="1">
      <alignment/>
      <protection/>
    </xf>
    <xf numFmtId="0" fontId="6" fillId="0" borderId="17" xfId="93" applyBorder="1" applyAlignment="1">
      <alignment/>
      <protection/>
    </xf>
    <xf numFmtId="0" fontId="22" fillId="0" borderId="18" xfId="93" applyFont="1" applyFill="1" applyBorder="1" applyAlignment="1">
      <alignment horizontal="justify" vertical="top" wrapText="1"/>
      <protection/>
    </xf>
    <xf numFmtId="0" fontId="6" fillId="0" borderId="20" xfId="93" applyFont="1" applyFill="1" applyBorder="1" applyAlignment="1">
      <alignment/>
      <protection/>
    </xf>
    <xf numFmtId="0" fontId="6" fillId="0" borderId="17" xfId="93" applyFont="1" applyFill="1" applyBorder="1" applyAlignment="1">
      <alignment/>
      <protection/>
    </xf>
    <xf numFmtId="0" fontId="23" fillId="0" borderId="0" xfId="93" applyFont="1" applyAlignment="1">
      <alignment horizontal="center" wrapText="1"/>
      <protection/>
    </xf>
    <xf numFmtId="0" fontId="23" fillId="0" borderId="0" xfId="93" applyFont="1" applyAlignment="1">
      <alignment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/>
      <protection/>
    </xf>
    <xf numFmtId="0" fontId="22" fillId="0" borderId="10" xfId="93" applyFont="1" applyBorder="1" applyAlignment="1">
      <alignment horizontal="center" vertical="top" wrapText="1"/>
      <protection/>
    </xf>
    <xf numFmtId="0" fontId="22" fillId="0" borderId="10" xfId="93" applyFont="1" applyBorder="1" applyAlignment="1">
      <alignment horizontal="justify" vertical="top" wrapText="1"/>
      <protection/>
    </xf>
    <xf numFmtId="0" fontId="22" fillId="0" borderId="0" xfId="93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8" xfId="93" applyFont="1" applyBorder="1" applyAlignment="1">
      <alignment horizontal="center" vertical="center"/>
      <protection/>
    </xf>
    <xf numFmtId="0" fontId="22" fillId="0" borderId="20" xfId="93" applyFont="1" applyBorder="1" applyAlignment="1">
      <alignment horizontal="center" vertical="center"/>
      <protection/>
    </xf>
    <xf numFmtId="0" fontId="22" fillId="0" borderId="17" xfId="93" applyFont="1" applyBorder="1" applyAlignment="1">
      <alignment horizontal="center" vertical="center"/>
      <protection/>
    </xf>
    <xf numFmtId="0" fontId="22" fillId="0" borderId="18" xfId="93" applyFont="1" applyBorder="1" applyAlignment="1">
      <alignment horizontal="left" vertical="center" wrapText="1"/>
      <protection/>
    </xf>
    <xf numFmtId="0" fontId="22" fillId="0" borderId="20" xfId="93" applyFont="1" applyBorder="1" applyAlignment="1">
      <alignment horizontal="left" vertical="center" wrapText="1"/>
      <protection/>
    </xf>
    <xf numFmtId="0" fontId="22" fillId="0" borderId="17" xfId="93" applyFont="1" applyBorder="1" applyAlignment="1">
      <alignment horizontal="left" vertical="center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4" fillId="0" borderId="18" xfId="93" applyFont="1" applyBorder="1" applyAlignment="1">
      <alignment vertical="center" wrapText="1"/>
      <protection/>
    </xf>
    <xf numFmtId="0" fontId="24" fillId="0" borderId="20" xfId="93" applyFont="1" applyBorder="1" applyAlignment="1">
      <alignment vertical="center" wrapText="1"/>
      <protection/>
    </xf>
    <xf numFmtId="0" fontId="24" fillId="0" borderId="17" xfId="93" applyFont="1" applyBorder="1" applyAlignment="1">
      <alignment vertical="center" wrapText="1"/>
      <protection/>
    </xf>
    <xf numFmtId="0" fontId="6" fillId="0" borderId="0" xfId="93" applyBorder="1" applyAlignment="1">
      <alignment/>
      <protection/>
    </xf>
    <xf numFmtId="0" fontId="6" fillId="0" borderId="0" xfId="93" applyBorder="1" applyAlignment="1">
      <alignment wrapText="1"/>
      <protection/>
    </xf>
    <xf numFmtId="0" fontId="24" fillId="0" borderId="18" xfId="93" applyFont="1" applyBorder="1" applyAlignment="1">
      <alignment/>
      <protection/>
    </xf>
    <xf numFmtId="0" fontId="24" fillId="0" borderId="20" xfId="93" applyFont="1" applyBorder="1" applyAlignment="1">
      <alignment/>
      <protection/>
    </xf>
    <xf numFmtId="0" fontId="24" fillId="0" borderId="17" xfId="93" applyFont="1" applyBorder="1" applyAlignment="1">
      <alignment/>
      <protection/>
    </xf>
    <xf numFmtId="0" fontId="24" fillId="0" borderId="18" xfId="93" applyFont="1" applyFill="1" applyBorder="1" applyAlignment="1">
      <alignment horizontal="left" vertical="center" wrapText="1"/>
      <protection/>
    </xf>
    <xf numFmtId="0" fontId="24" fillId="0" borderId="20" xfId="93" applyFont="1" applyFill="1" applyBorder="1" applyAlignment="1">
      <alignment horizontal="left" vertical="center" wrapText="1"/>
      <protection/>
    </xf>
    <xf numFmtId="0" fontId="24" fillId="0" borderId="17" xfId="93" applyFont="1" applyFill="1" applyBorder="1" applyAlignment="1">
      <alignment horizontal="left" vertical="center" wrapText="1"/>
      <protection/>
    </xf>
    <xf numFmtId="0" fontId="22" fillId="0" borderId="18" xfId="93" applyFont="1" applyBorder="1" applyAlignment="1">
      <alignment vertical="center" wrapText="1"/>
      <protection/>
    </xf>
    <xf numFmtId="0" fontId="22" fillId="0" borderId="20" xfId="93" applyFont="1" applyBorder="1" applyAlignment="1">
      <alignment vertical="center" wrapText="1"/>
      <protection/>
    </xf>
    <xf numFmtId="0" fontId="22" fillId="0" borderId="17" xfId="93" applyFont="1" applyBorder="1" applyAlignment="1">
      <alignment vertical="center" wrapText="1"/>
      <protection/>
    </xf>
    <xf numFmtId="0" fontId="22" fillId="0" borderId="10" xfId="93" applyFont="1" applyBorder="1" applyAlignment="1">
      <alignment vertical="center" wrapText="1"/>
      <protection/>
    </xf>
    <xf numFmtId="0" fontId="24" fillId="0" borderId="18" xfId="93" applyFont="1" applyBorder="1" applyAlignment="1">
      <alignment horizontal="left" vertical="center" wrapText="1"/>
      <protection/>
    </xf>
    <xf numFmtId="0" fontId="24" fillId="0" borderId="20" xfId="93" applyFont="1" applyBorder="1" applyAlignment="1">
      <alignment horizontal="left" vertical="center" wrapText="1"/>
      <protection/>
    </xf>
    <xf numFmtId="0" fontId="24" fillId="0" borderId="17" xfId="93" applyFont="1" applyBorder="1" applyAlignment="1">
      <alignment horizontal="left" vertical="center" wrapText="1"/>
      <protection/>
    </xf>
    <xf numFmtId="0" fontId="26" fillId="0" borderId="20" xfId="93" applyFont="1" applyBorder="1" applyAlignment="1">
      <alignment vertical="center" wrapText="1"/>
      <protection/>
    </xf>
    <xf numFmtId="0" fontId="26" fillId="0" borderId="17" xfId="93" applyFont="1" applyBorder="1" applyAlignment="1">
      <alignment vertical="center" wrapText="1"/>
      <protection/>
    </xf>
    <xf numFmtId="0" fontId="24" fillId="0" borderId="18" xfId="93" applyFont="1" applyBorder="1" applyAlignment="1">
      <alignment horizontal="justify" vertical="center"/>
      <protection/>
    </xf>
    <xf numFmtId="0" fontId="24" fillId="0" borderId="20" xfId="93" applyFont="1" applyBorder="1" applyAlignment="1">
      <alignment horizontal="justify" vertical="center"/>
      <protection/>
    </xf>
    <xf numFmtId="0" fontId="24" fillId="0" borderId="17" xfId="93" applyFont="1" applyBorder="1" applyAlignment="1">
      <alignment horizontal="justify" vertical="center"/>
      <protection/>
    </xf>
    <xf numFmtId="0" fontId="24" fillId="0" borderId="10" xfId="93" applyFont="1" applyBorder="1" applyAlignment="1">
      <alignment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8" xfId="93" applyFont="1" applyBorder="1" applyAlignment="1">
      <alignment horizontal="center" wrapText="1"/>
      <protection/>
    </xf>
    <xf numFmtId="0" fontId="24" fillId="0" borderId="20" xfId="93" applyFont="1" applyBorder="1" applyAlignment="1">
      <alignment horizontal="center" wrapText="1"/>
      <protection/>
    </xf>
    <xf numFmtId="0" fontId="24" fillId="0" borderId="17" xfId="93" applyFont="1" applyBorder="1" applyAlignment="1">
      <alignment horizontal="center" wrapText="1"/>
      <protection/>
    </xf>
    <xf numFmtId="0" fontId="22" fillId="0" borderId="18" xfId="93" applyFont="1" applyBorder="1" applyAlignment="1">
      <alignment horizontal="center" vertical="center" wrapText="1"/>
      <protection/>
    </xf>
    <xf numFmtId="0" fontId="22" fillId="0" borderId="17" xfId="93" applyFont="1" applyBorder="1" applyAlignment="1">
      <alignment horizontal="center" vertical="center" wrapText="1"/>
      <protection/>
    </xf>
    <xf numFmtId="0" fontId="22" fillId="0" borderId="21" xfId="93" applyFont="1" applyBorder="1" applyAlignment="1">
      <alignment horizontal="justify" vertical="top" wrapText="1"/>
      <protection/>
    </xf>
    <xf numFmtId="0" fontId="22" fillId="0" borderId="19" xfId="93" applyFont="1" applyBorder="1" applyAlignment="1">
      <alignment horizontal="justify" vertical="top" wrapText="1"/>
      <protection/>
    </xf>
    <xf numFmtId="0" fontId="22" fillId="0" borderId="22" xfId="93" applyFont="1" applyBorder="1" applyAlignment="1">
      <alignment horizontal="justify" vertical="top" wrapText="1"/>
      <protection/>
    </xf>
    <xf numFmtId="0" fontId="22" fillId="0" borderId="18" xfId="93" applyFont="1" applyBorder="1" applyAlignment="1">
      <alignment horizontal="center" vertical="top" wrapText="1"/>
      <protection/>
    </xf>
    <xf numFmtId="0" fontId="22" fillId="0" borderId="20" xfId="93" applyFont="1" applyBorder="1" applyAlignment="1">
      <alignment horizontal="center" vertical="top" wrapText="1"/>
      <protection/>
    </xf>
    <xf numFmtId="0" fontId="22" fillId="0" borderId="17" xfId="93" applyFont="1" applyBorder="1" applyAlignment="1">
      <alignment horizontal="center" vertical="top" wrapText="1"/>
      <protection/>
    </xf>
    <xf numFmtId="0" fontId="22" fillId="0" borderId="11" xfId="93" applyFont="1" applyBorder="1" applyAlignment="1">
      <alignment horizontal="center" vertical="top" wrapText="1"/>
      <protection/>
    </xf>
    <xf numFmtId="0" fontId="22" fillId="0" borderId="12" xfId="93" applyFont="1" applyBorder="1" applyAlignment="1">
      <alignment horizontal="center" vertical="top" wrapText="1"/>
      <protection/>
    </xf>
    <xf numFmtId="0" fontId="0" fillId="0" borderId="0" xfId="93" applyFont="1">
      <alignment/>
      <protection/>
    </xf>
    <xf numFmtId="0" fontId="0" fillId="0" borderId="0" xfId="93" applyFont="1" applyBorder="1">
      <alignment/>
      <protection/>
    </xf>
    <xf numFmtId="0" fontId="22" fillId="0" borderId="13" xfId="93" applyFont="1" applyBorder="1" applyAlignment="1">
      <alignment horizontal="center" vertical="top" wrapText="1"/>
      <protection/>
    </xf>
    <xf numFmtId="0" fontId="22" fillId="0" borderId="14" xfId="93" applyFont="1" applyBorder="1" applyAlignment="1">
      <alignment horizontal="justify" vertical="top" wrapText="1"/>
      <protection/>
    </xf>
    <xf numFmtId="0" fontId="22" fillId="0" borderId="0" xfId="93" applyFont="1" applyBorder="1" applyAlignment="1">
      <alignment horizontal="justify" vertical="top" wrapText="1"/>
      <protection/>
    </xf>
    <xf numFmtId="0" fontId="22" fillId="0" borderId="15" xfId="93" applyFont="1" applyBorder="1" applyAlignment="1">
      <alignment horizontal="justify" vertical="top" wrapText="1"/>
      <protection/>
    </xf>
    <xf numFmtId="0" fontId="22" fillId="0" borderId="23" xfId="93" applyFont="1" applyBorder="1" applyAlignment="1">
      <alignment horizontal="justify" vertical="top" wrapText="1"/>
      <protection/>
    </xf>
    <xf numFmtId="0" fontId="22" fillId="0" borderId="24" xfId="93" applyFont="1" applyBorder="1" applyAlignment="1">
      <alignment horizontal="justify" vertical="top" wrapText="1"/>
      <protection/>
    </xf>
    <xf numFmtId="0" fontId="22" fillId="0" borderId="16" xfId="93" applyFont="1" applyBorder="1" applyAlignment="1">
      <alignment horizontal="justify" vertical="top" wrapText="1"/>
      <protection/>
    </xf>
    <xf numFmtId="0" fontId="22" fillId="0" borderId="18" xfId="93" applyFont="1" applyBorder="1" applyAlignment="1">
      <alignment horizontal="justify" vertical="top" wrapText="1"/>
      <protection/>
    </xf>
    <xf numFmtId="0" fontId="22" fillId="0" borderId="20" xfId="93" applyFont="1" applyBorder="1" applyAlignment="1">
      <alignment horizontal="justify" vertical="top" wrapText="1"/>
      <protection/>
    </xf>
    <xf numFmtId="0" fontId="22" fillId="0" borderId="17" xfId="93" applyFont="1" applyBorder="1" applyAlignment="1">
      <alignment horizontal="justify" vertical="top" wrapText="1"/>
      <protection/>
    </xf>
    <xf numFmtId="0" fontId="22" fillId="0" borderId="21" xfId="93" applyFont="1" applyBorder="1" applyAlignment="1">
      <alignment horizontal="center" vertical="center" wrapText="1"/>
      <protection/>
    </xf>
    <xf numFmtId="0" fontId="22" fillId="0" borderId="19" xfId="93" applyFont="1" applyBorder="1" applyAlignment="1">
      <alignment horizontal="center" vertical="center" wrapText="1"/>
      <protection/>
    </xf>
    <xf numFmtId="0" fontId="22" fillId="0" borderId="22" xfId="93" applyFont="1" applyBorder="1" applyAlignment="1">
      <alignment horizontal="center" vertical="center" wrapText="1"/>
      <protection/>
    </xf>
    <xf numFmtId="0" fontId="22" fillId="0" borderId="23" xfId="93" applyFont="1" applyBorder="1" applyAlignment="1">
      <alignment horizontal="center" vertical="center" wrapText="1"/>
      <protection/>
    </xf>
    <xf numFmtId="0" fontId="22" fillId="0" borderId="24" xfId="93" applyFont="1" applyBorder="1" applyAlignment="1">
      <alignment horizontal="center" vertical="center" wrapText="1"/>
      <protection/>
    </xf>
    <xf numFmtId="0" fontId="22" fillId="0" borderId="16" xfId="93" applyFont="1" applyBorder="1" applyAlignment="1">
      <alignment horizontal="center" vertical="center" wrapText="1"/>
      <protection/>
    </xf>
    <xf numFmtId="0" fontId="22" fillId="0" borderId="18" xfId="93" applyFont="1" applyBorder="1" applyAlignment="1">
      <alignment horizontal="justify" vertical="distributed"/>
      <protection/>
    </xf>
    <xf numFmtId="0" fontId="22" fillId="0" borderId="20" xfId="93" applyFont="1" applyBorder="1" applyAlignment="1">
      <alignment horizontal="justify" vertical="distributed"/>
      <protection/>
    </xf>
    <xf numFmtId="0" fontId="22" fillId="0" borderId="17" xfId="93" applyFont="1" applyBorder="1" applyAlignment="1">
      <alignment horizontal="justify" vertical="distributed"/>
      <protection/>
    </xf>
    <xf numFmtId="0" fontId="22" fillId="0" borderId="18" xfId="93" applyFont="1" applyBorder="1" applyAlignment="1">
      <alignment horizontal="justify" wrapText="1"/>
      <protection/>
    </xf>
    <xf numFmtId="0" fontId="22" fillId="0" borderId="20" xfId="93" applyFont="1" applyBorder="1" applyAlignment="1">
      <alignment horizontal="justify" wrapText="1"/>
      <protection/>
    </xf>
    <xf numFmtId="0" fontId="22" fillId="0" borderId="17" xfId="93" applyFont="1" applyBorder="1" applyAlignment="1">
      <alignment horizontal="justify" wrapText="1"/>
      <protection/>
    </xf>
    <xf numFmtId="0" fontId="22" fillId="0" borderId="0" xfId="93" applyFont="1">
      <alignment/>
      <protection/>
    </xf>
    <xf numFmtId="0" fontId="22" fillId="0" borderId="11" xfId="93" applyFont="1" applyBorder="1" applyAlignment="1">
      <alignment horizontal="justify" vertical="top" wrapText="1"/>
      <protection/>
    </xf>
    <xf numFmtId="0" fontId="28" fillId="0" borderId="0" xfId="93" applyFont="1" applyAlignment="1">
      <alignment horizontal="center" wrapText="1"/>
      <protection/>
    </xf>
    <xf numFmtId="0" fontId="27" fillId="0" borderId="0" xfId="93" applyFont="1" applyAlignment="1">
      <alignment horizontal="center" wrapText="1"/>
      <protection/>
    </xf>
    <xf numFmtId="0" fontId="22" fillId="0" borderId="10" xfId="93" applyFont="1" applyBorder="1" applyAlignment="1">
      <alignment/>
      <protection/>
    </xf>
    <xf numFmtId="0" fontId="6" fillId="0" borderId="0" xfId="93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4" fillId="0" borderId="10" xfId="93" applyFont="1" applyBorder="1" applyAlignment="1">
      <alignment wrapText="1"/>
      <protection/>
    </xf>
    <xf numFmtId="0" fontId="22" fillId="0" borderId="18" xfId="93" applyFont="1" applyBorder="1" applyAlignment="1">
      <alignment wrapText="1"/>
      <protection/>
    </xf>
    <xf numFmtId="0" fontId="22" fillId="0" borderId="20" xfId="93" applyFont="1" applyBorder="1" applyAlignment="1">
      <alignment wrapText="1"/>
      <protection/>
    </xf>
    <xf numFmtId="0" fontId="22" fillId="0" borderId="17" xfId="93" applyFont="1" applyBorder="1" applyAlignment="1">
      <alignment wrapText="1"/>
      <protection/>
    </xf>
    <xf numFmtId="0" fontId="24" fillId="0" borderId="18" xfId="93" applyFont="1" applyBorder="1" applyAlignment="1">
      <alignment wrapText="1"/>
      <protection/>
    </xf>
    <xf numFmtId="0" fontId="26" fillId="0" borderId="20" xfId="93" applyFont="1" applyBorder="1" applyAlignment="1">
      <alignment wrapText="1"/>
      <protection/>
    </xf>
    <xf numFmtId="0" fontId="26" fillId="0" borderId="17" xfId="93" applyFont="1" applyBorder="1" applyAlignment="1">
      <alignment wrapText="1"/>
      <protection/>
    </xf>
    <xf numFmtId="0" fontId="22" fillId="0" borderId="18" xfId="93" applyFont="1" applyBorder="1" applyAlignment="1">
      <alignment horizontal="left" wrapText="1"/>
      <protection/>
    </xf>
    <xf numFmtId="0" fontId="0" fillId="0" borderId="2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2" fillId="0" borderId="20" xfId="93" applyFont="1" applyBorder="1" applyAlignment="1">
      <alignment horizontal="left" wrapText="1"/>
      <protection/>
    </xf>
    <xf numFmtId="0" fontId="22" fillId="0" borderId="17" xfId="93" applyFont="1" applyBorder="1" applyAlignment="1">
      <alignment horizontal="left" wrapText="1"/>
      <protection/>
    </xf>
    <xf numFmtId="0" fontId="24" fillId="0" borderId="18" xfId="93" applyFont="1" applyBorder="1" applyAlignment="1">
      <alignment horizontal="left" wrapText="1"/>
      <protection/>
    </xf>
    <xf numFmtId="0" fontId="24" fillId="0" borderId="20" xfId="93" applyFont="1" applyBorder="1" applyAlignment="1">
      <alignment horizontal="left" wrapText="1"/>
      <protection/>
    </xf>
    <xf numFmtId="0" fontId="24" fillId="0" borderId="17" xfId="93" applyFont="1" applyBorder="1" applyAlignment="1">
      <alignment horizontal="left" wrapText="1"/>
      <protection/>
    </xf>
    <xf numFmtId="0" fontId="32" fillId="0" borderId="18" xfId="93" applyFont="1" applyBorder="1" applyAlignment="1">
      <alignment horizontal="justify" wrapText="1"/>
      <protection/>
    </xf>
    <xf numFmtId="0" fontId="32" fillId="0" borderId="20" xfId="93" applyFont="1" applyBorder="1" applyAlignment="1">
      <alignment horizontal="justify" wrapText="1"/>
      <protection/>
    </xf>
    <xf numFmtId="0" fontId="32" fillId="0" borderId="17" xfId="93" applyFont="1" applyBorder="1" applyAlignment="1">
      <alignment horizontal="justify" wrapText="1"/>
      <protection/>
    </xf>
    <xf numFmtId="0" fontId="35" fillId="0" borderId="18" xfId="93" applyFont="1" applyBorder="1" applyAlignment="1">
      <alignment horizontal="justify" wrapText="1"/>
      <protection/>
    </xf>
    <xf numFmtId="0" fontId="24" fillId="0" borderId="20" xfId="93" applyFont="1" applyBorder="1" applyAlignment="1">
      <alignment horizontal="justify" wrapText="1"/>
      <protection/>
    </xf>
    <xf numFmtId="0" fontId="24" fillId="0" borderId="17" xfId="93" applyFont="1" applyBorder="1" applyAlignment="1">
      <alignment horizontal="justify" wrapText="1"/>
      <protection/>
    </xf>
    <xf numFmtId="0" fontId="22" fillId="0" borderId="10" xfId="93" applyFont="1" applyBorder="1" applyAlignment="1">
      <alignment horizontal="justify" wrapText="1"/>
      <protection/>
    </xf>
    <xf numFmtId="0" fontId="6" fillId="0" borderId="20" xfId="93" applyFont="1" applyBorder="1" applyAlignment="1">
      <alignment horizontal="justify" wrapText="1"/>
      <protection/>
    </xf>
    <xf numFmtId="0" fontId="6" fillId="0" borderId="17" xfId="93" applyFont="1" applyBorder="1" applyAlignment="1">
      <alignment horizontal="justify" wrapText="1"/>
      <protection/>
    </xf>
    <xf numFmtId="0" fontId="22" fillId="0" borderId="10" xfId="93" applyFont="1" applyBorder="1" applyAlignment="1">
      <alignment wrapText="1"/>
      <protection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/>
      <protection/>
    </xf>
    <xf numFmtId="0" fontId="24" fillId="0" borderId="18" xfId="93" applyFont="1" applyBorder="1" applyAlignment="1">
      <alignment horizontal="left"/>
      <protection/>
    </xf>
    <xf numFmtId="0" fontId="24" fillId="0" borderId="20" xfId="93" applyFont="1" applyBorder="1" applyAlignment="1">
      <alignment horizontal="left"/>
      <protection/>
    </xf>
    <xf numFmtId="0" fontId="24" fillId="0" borderId="17" xfId="93" applyFont="1" applyBorder="1" applyAlignment="1">
      <alignment horizontal="left"/>
      <protection/>
    </xf>
    <xf numFmtId="0" fontId="32" fillId="0" borderId="18" xfId="93" applyFont="1" applyBorder="1" applyAlignment="1">
      <alignment horizontal="left" wrapText="1"/>
      <protection/>
    </xf>
    <xf numFmtId="0" fontId="33" fillId="0" borderId="20" xfId="0" applyFont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0" fontId="32" fillId="0" borderId="20" xfId="93" applyFont="1" applyBorder="1" applyAlignment="1">
      <alignment horizontal="left" wrapText="1"/>
      <protection/>
    </xf>
    <xf numFmtId="0" fontId="32" fillId="0" borderId="17" xfId="93" applyFont="1" applyBorder="1" applyAlignment="1">
      <alignment horizontal="left" wrapText="1"/>
      <protection/>
    </xf>
    <xf numFmtId="0" fontId="23" fillId="0" borderId="0" xfId="9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21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2" fillId="0" borderId="22" xfId="93" applyFont="1" applyBorder="1" applyAlignment="1">
      <alignment horizontal="left" wrapText="1"/>
      <protection/>
    </xf>
    <xf numFmtId="0" fontId="22" fillId="0" borderId="18" xfId="93" applyFont="1" applyFill="1" applyBorder="1" applyAlignment="1">
      <alignment wrapText="1"/>
      <protection/>
    </xf>
    <xf numFmtId="0" fontId="22" fillId="0" borderId="20" xfId="93" applyFont="1" applyFill="1" applyBorder="1" applyAlignment="1">
      <alignment wrapText="1"/>
      <protection/>
    </xf>
    <xf numFmtId="0" fontId="22" fillId="0" borderId="17" xfId="93" applyFont="1" applyFill="1" applyBorder="1" applyAlignment="1">
      <alignment wrapText="1"/>
      <protection/>
    </xf>
    <xf numFmtId="0" fontId="6" fillId="0" borderId="20" xfId="93" applyFont="1" applyBorder="1" applyAlignment="1">
      <alignment wrapText="1"/>
      <protection/>
    </xf>
    <xf numFmtId="0" fontId="6" fillId="0" borderId="17" xfId="93" applyFont="1" applyBorder="1" applyAlignment="1">
      <alignment wrapText="1"/>
      <protection/>
    </xf>
    <xf numFmtId="0" fontId="29" fillId="0" borderId="18" xfId="93" applyFont="1" applyFill="1" applyBorder="1" applyAlignment="1">
      <alignment wrapText="1"/>
      <protection/>
    </xf>
    <xf numFmtId="0" fontId="30" fillId="0" borderId="20" xfId="93" applyFont="1" applyFill="1" applyBorder="1" applyAlignment="1">
      <alignment wrapText="1"/>
      <protection/>
    </xf>
    <xf numFmtId="0" fontId="30" fillId="0" borderId="17" xfId="93" applyFont="1" applyFill="1" applyBorder="1" applyAlignment="1">
      <alignment wrapText="1"/>
      <protection/>
    </xf>
    <xf numFmtId="0" fontId="6" fillId="0" borderId="20" xfId="93" applyBorder="1" applyAlignment="1">
      <alignment wrapText="1"/>
      <protection/>
    </xf>
    <xf numFmtId="0" fontId="6" fillId="0" borderId="17" xfId="93" applyBorder="1" applyAlignment="1">
      <alignment wrapText="1"/>
      <protection/>
    </xf>
    <xf numFmtId="0" fontId="22" fillId="24" borderId="18" xfId="93" applyFont="1" applyFill="1" applyBorder="1" applyAlignment="1">
      <alignment horizontal="left" wrapText="1"/>
      <protection/>
    </xf>
    <xf numFmtId="0" fontId="22" fillId="24" borderId="20" xfId="93" applyFont="1" applyFill="1" applyBorder="1" applyAlignment="1">
      <alignment horizontal="left" wrapText="1"/>
      <protection/>
    </xf>
    <xf numFmtId="0" fontId="22" fillId="24" borderId="17" xfId="93" applyFont="1" applyFill="1" applyBorder="1" applyAlignment="1">
      <alignment horizontal="left" wrapText="1"/>
      <protection/>
    </xf>
    <xf numFmtId="0" fontId="22" fillId="0" borderId="10" xfId="93" applyFont="1" applyBorder="1" applyAlignment="1">
      <alignment horizontal="left" wrapTex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23.8515625" style="1" customWidth="1"/>
    <col min="2" max="6" width="9.140625" style="1" customWidth="1"/>
    <col min="7" max="7" width="10.7109375" style="1" customWidth="1"/>
    <col min="8" max="8" width="14.140625" style="1" customWidth="1"/>
    <col min="9" max="16384" width="9.140625" style="1" customWidth="1"/>
  </cols>
  <sheetData>
    <row r="1" spans="6:8" ht="12.75">
      <c r="F1" s="2"/>
      <c r="H1" s="45" t="s">
        <v>0</v>
      </c>
    </row>
    <row r="2" spans="6:8" ht="12.75">
      <c r="F2" s="2"/>
      <c r="H2" s="45" t="s">
        <v>1</v>
      </c>
    </row>
    <row r="3" spans="6:8" ht="12.75">
      <c r="F3" s="2"/>
      <c r="H3" s="45" t="s">
        <v>2</v>
      </c>
    </row>
    <row r="4" spans="6:8" ht="12.75">
      <c r="F4" s="2"/>
      <c r="H4" s="45" t="s">
        <v>313</v>
      </c>
    </row>
    <row r="5" spans="6:8" ht="0.75" customHeight="1">
      <c r="F5" s="2"/>
      <c r="H5" s="45"/>
    </row>
    <row r="6" ht="12.75">
      <c r="H6" s="45" t="s">
        <v>212</v>
      </c>
    </row>
    <row r="8" spans="1:8" ht="32.25" customHeight="1">
      <c r="A8" s="83" t="s">
        <v>312</v>
      </c>
      <c r="B8" s="83"/>
      <c r="C8" s="83"/>
      <c r="D8" s="83"/>
      <c r="E8" s="83"/>
      <c r="F8" s="84"/>
      <c r="G8" s="84"/>
      <c r="H8" s="84"/>
    </row>
    <row r="9" ht="12.75">
      <c r="H9" s="1" t="s">
        <v>181</v>
      </c>
    </row>
    <row r="10" spans="1:8" ht="71.25" customHeight="1">
      <c r="A10" s="62" t="s">
        <v>33</v>
      </c>
      <c r="B10" s="85" t="s">
        <v>196</v>
      </c>
      <c r="C10" s="86"/>
      <c r="D10" s="86"/>
      <c r="E10" s="86"/>
      <c r="F10" s="87"/>
      <c r="G10" s="87"/>
      <c r="H10" s="62" t="s">
        <v>90</v>
      </c>
    </row>
    <row r="11" spans="1:8" s="64" customFormat="1" ht="12.75">
      <c r="A11" s="8">
        <v>1</v>
      </c>
      <c r="B11" s="88">
        <v>2</v>
      </c>
      <c r="C11" s="87"/>
      <c r="D11" s="87"/>
      <c r="E11" s="87"/>
      <c r="F11" s="87"/>
      <c r="G11" s="87"/>
      <c r="H11" s="66">
        <v>3</v>
      </c>
    </row>
    <row r="12" spans="1:8" ht="17.25" customHeight="1">
      <c r="A12" s="30" t="s">
        <v>92</v>
      </c>
      <c r="B12" s="89" t="s">
        <v>93</v>
      </c>
      <c r="C12" s="87"/>
      <c r="D12" s="87"/>
      <c r="E12" s="87"/>
      <c r="F12" s="87"/>
      <c r="G12" s="87"/>
      <c r="H12" s="4">
        <v>0</v>
      </c>
    </row>
    <row r="13" spans="1:8" ht="17.25" customHeight="1">
      <c r="A13" s="30" t="s">
        <v>190</v>
      </c>
      <c r="B13" s="80" t="s">
        <v>179</v>
      </c>
      <c r="C13" s="81"/>
      <c r="D13" s="81"/>
      <c r="E13" s="81"/>
      <c r="F13" s="81"/>
      <c r="G13" s="82"/>
      <c r="H13" s="26">
        <v>12421.3</v>
      </c>
    </row>
    <row r="14" spans="1:8" ht="31.5" customHeight="1">
      <c r="A14" s="30" t="s">
        <v>191</v>
      </c>
      <c r="B14" s="80" t="s">
        <v>194</v>
      </c>
      <c r="C14" s="81"/>
      <c r="D14" s="81"/>
      <c r="E14" s="81"/>
      <c r="F14" s="81"/>
      <c r="G14" s="82"/>
      <c r="H14" s="26">
        <v>12421.3</v>
      </c>
    </row>
    <row r="15" spans="1:8" ht="17.25" customHeight="1">
      <c r="A15" s="30" t="s">
        <v>192</v>
      </c>
      <c r="B15" s="80" t="s">
        <v>193</v>
      </c>
      <c r="C15" s="81"/>
      <c r="D15" s="81"/>
      <c r="E15" s="81"/>
      <c r="F15" s="81"/>
      <c r="G15" s="82"/>
      <c r="H15" s="26">
        <v>-12421.3</v>
      </c>
    </row>
    <row r="16" spans="1:8" ht="29.25" customHeight="1">
      <c r="A16" s="30" t="s">
        <v>94</v>
      </c>
      <c r="B16" s="80" t="s">
        <v>195</v>
      </c>
      <c r="C16" s="81"/>
      <c r="D16" s="81"/>
      <c r="E16" s="81"/>
      <c r="F16" s="81"/>
      <c r="G16" s="82"/>
      <c r="H16" s="26">
        <v>-12421.3</v>
      </c>
    </row>
    <row r="17" spans="1:8" ht="12.75">
      <c r="A17" s="59" t="s">
        <v>180</v>
      </c>
      <c r="B17" s="77"/>
      <c r="C17" s="78"/>
      <c r="D17" s="78"/>
      <c r="E17" s="78"/>
      <c r="F17" s="78"/>
      <c r="G17" s="79"/>
      <c r="H17" s="26">
        <v>0</v>
      </c>
    </row>
  </sheetData>
  <sheetProtection/>
  <mergeCells count="9">
    <mergeCell ref="B17:G17"/>
    <mergeCell ref="B15:G15"/>
    <mergeCell ref="B16:G16"/>
    <mergeCell ref="A8:H8"/>
    <mergeCell ref="B10:G10"/>
    <mergeCell ref="B11:G11"/>
    <mergeCell ref="B12:G12"/>
    <mergeCell ref="B13:G13"/>
    <mergeCell ref="B14:G1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4.00390625" style="1" customWidth="1"/>
    <col min="2" max="2" width="5.421875" style="1" customWidth="1"/>
    <col min="3" max="3" width="4.00390625" style="1" customWidth="1"/>
    <col min="4" max="4" width="6.8515625" style="1" customWidth="1"/>
    <col min="5" max="8" width="9.140625" style="1" customWidth="1"/>
    <col min="9" max="9" width="19.140625" style="1" customWidth="1"/>
    <col min="10" max="10" width="12.00390625" style="1" customWidth="1"/>
    <col min="11" max="16384" width="9.140625" style="1" customWidth="1"/>
  </cols>
  <sheetData>
    <row r="1" spans="8:10" ht="12.75">
      <c r="H1" s="90" t="s">
        <v>183</v>
      </c>
      <c r="I1" s="91"/>
      <c r="J1" s="91"/>
    </row>
    <row r="2" spans="8:10" ht="12.75">
      <c r="H2" s="90" t="s">
        <v>1</v>
      </c>
      <c r="I2" s="91"/>
      <c r="J2" s="91"/>
    </row>
    <row r="3" spans="8:10" ht="12.75">
      <c r="H3" s="90" t="s">
        <v>2</v>
      </c>
      <c r="I3" s="91"/>
      <c r="J3" s="91"/>
    </row>
    <row r="4" spans="8:10" ht="12.75" customHeight="1">
      <c r="H4" s="90" t="s">
        <v>313</v>
      </c>
      <c r="I4" s="91"/>
      <c r="J4" s="91"/>
    </row>
    <row r="5" ht="5.25" customHeight="1" hidden="1">
      <c r="H5" s="2"/>
    </row>
    <row r="6" spans="8:10" ht="12.75" hidden="1">
      <c r="H6" s="90"/>
      <c r="I6" s="91"/>
      <c r="J6" s="91"/>
    </row>
    <row r="7" spans="9:10" ht="12.75">
      <c r="I7" s="90" t="s">
        <v>212</v>
      </c>
      <c r="J7" s="90"/>
    </row>
    <row r="8" spans="1:10" ht="65.25" customHeight="1">
      <c r="A8" s="123" t="s">
        <v>211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0" ht="25.5" customHeight="1">
      <c r="A9" s="50"/>
      <c r="B9" s="50"/>
      <c r="C9" s="50"/>
      <c r="D9" s="50"/>
      <c r="E9" s="50"/>
      <c r="F9" s="50"/>
      <c r="G9" s="50"/>
      <c r="H9" s="50"/>
      <c r="I9" s="50"/>
      <c r="J9" s="51" t="s">
        <v>177</v>
      </c>
    </row>
    <row r="10" spans="1:10" ht="28.5" customHeight="1">
      <c r="A10" s="124" t="s">
        <v>3</v>
      </c>
      <c r="B10" s="124"/>
      <c r="C10" s="124"/>
      <c r="D10" s="124"/>
      <c r="E10" s="85" t="s">
        <v>164</v>
      </c>
      <c r="F10" s="85"/>
      <c r="G10" s="85"/>
      <c r="H10" s="85"/>
      <c r="I10" s="85"/>
      <c r="J10" s="7" t="s">
        <v>170</v>
      </c>
    </row>
    <row r="11" spans="1:10" ht="12.75">
      <c r="A11" s="125">
        <v>1</v>
      </c>
      <c r="B11" s="126"/>
      <c r="C11" s="126"/>
      <c r="D11" s="127"/>
      <c r="E11" s="125">
        <v>2</v>
      </c>
      <c r="F11" s="126"/>
      <c r="G11" s="126"/>
      <c r="H11" s="126"/>
      <c r="I11" s="127"/>
      <c r="J11" s="3">
        <v>3</v>
      </c>
    </row>
    <row r="12" spans="1:10" ht="12.75">
      <c r="A12" s="98" t="s">
        <v>4</v>
      </c>
      <c r="B12" s="98"/>
      <c r="C12" s="98"/>
      <c r="D12" s="98"/>
      <c r="E12" s="122" t="s">
        <v>5</v>
      </c>
      <c r="F12" s="122"/>
      <c r="G12" s="122"/>
      <c r="H12" s="122"/>
      <c r="I12" s="122"/>
      <c r="J12" s="48">
        <f>1578+707+3414+27+148+77</f>
        <v>5951</v>
      </c>
    </row>
    <row r="13" spans="1:10" ht="12.75">
      <c r="A13" s="98" t="s">
        <v>6</v>
      </c>
      <c r="B13" s="98"/>
      <c r="C13" s="98"/>
      <c r="D13" s="98"/>
      <c r="E13" s="122" t="s">
        <v>7</v>
      </c>
      <c r="F13" s="122"/>
      <c r="G13" s="122"/>
      <c r="H13" s="122"/>
      <c r="I13" s="122"/>
      <c r="J13" s="48">
        <f>J14</f>
        <v>6470.299999999999</v>
      </c>
    </row>
    <row r="14" spans="1:12" ht="30" customHeight="1">
      <c r="A14" s="98" t="s">
        <v>8</v>
      </c>
      <c r="B14" s="98"/>
      <c r="C14" s="98"/>
      <c r="D14" s="98"/>
      <c r="E14" s="99" t="s">
        <v>9</v>
      </c>
      <c r="F14" s="100"/>
      <c r="G14" s="100"/>
      <c r="H14" s="100"/>
      <c r="I14" s="101"/>
      <c r="J14" s="49">
        <f>J17+J20+J23+J24</f>
        <v>6470.299999999999</v>
      </c>
      <c r="L14" s="25"/>
    </row>
    <row r="15" spans="1:10" ht="27" customHeight="1" hidden="1">
      <c r="A15" s="98" t="s">
        <v>10</v>
      </c>
      <c r="B15" s="98"/>
      <c r="C15" s="98"/>
      <c r="D15" s="98"/>
      <c r="E15" s="119" t="s">
        <v>11</v>
      </c>
      <c r="F15" s="120"/>
      <c r="G15" s="120"/>
      <c r="H15" s="120"/>
      <c r="I15" s="121"/>
      <c r="J15" s="49"/>
    </row>
    <row r="16" spans="1:10" ht="36" customHeight="1" hidden="1">
      <c r="A16" s="98" t="s">
        <v>12</v>
      </c>
      <c r="B16" s="98"/>
      <c r="C16" s="98"/>
      <c r="D16" s="98"/>
      <c r="E16" s="110" t="s">
        <v>13</v>
      </c>
      <c r="F16" s="111"/>
      <c r="G16" s="111"/>
      <c r="H16" s="111"/>
      <c r="I16" s="112"/>
      <c r="J16" s="49"/>
    </row>
    <row r="17" spans="1:10" ht="31.5" customHeight="1">
      <c r="A17" s="98" t="s">
        <v>14</v>
      </c>
      <c r="B17" s="98"/>
      <c r="C17" s="98"/>
      <c r="D17" s="98"/>
      <c r="E17" s="114" t="s">
        <v>15</v>
      </c>
      <c r="F17" s="115"/>
      <c r="G17" s="115"/>
      <c r="H17" s="115"/>
      <c r="I17" s="116"/>
      <c r="J17" s="49">
        <f>SUM(J18:J19)</f>
        <v>3915.7</v>
      </c>
    </row>
    <row r="18" spans="1:10" ht="31.5" customHeight="1">
      <c r="A18" s="92" t="s">
        <v>16</v>
      </c>
      <c r="B18" s="93"/>
      <c r="C18" s="93"/>
      <c r="D18" s="94"/>
      <c r="E18" s="95" t="s">
        <v>17</v>
      </c>
      <c r="F18" s="96"/>
      <c r="G18" s="96"/>
      <c r="H18" s="96"/>
      <c r="I18" s="97"/>
      <c r="J18" s="49">
        <v>3915.7</v>
      </c>
    </row>
    <row r="19" spans="1:10" ht="31.5" customHeight="1">
      <c r="A19" s="92" t="s">
        <v>209</v>
      </c>
      <c r="B19" s="93"/>
      <c r="C19" s="93"/>
      <c r="D19" s="94"/>
      <c r="E19" s="95" t="s">
        <v>210</v>
      </c>
      <c r="F19" s="96"/>
      <c r="G19" s="96"/>
      <c r="H19" s="96"/>
      <c r="I19" s="97"/>
      <c r="J19" s="49">
        <v>0</v>
      </c>
    </row>
    <row r="20" spans="1:10" ht="25.5" customHeight="1">
      <c r="A20" s="92" t="s">
        <v>18</v>
      </c>
      <c r="B20" s="93"/>
      <c r="C20" s="93"/>
      <c r="D20" s="94"/>
      <c r="E20" s="99" t="s">
        <v>19</v>
      </c>
      <c r="F20" s="117"/>
      <c r="G20" s="117"/>
      <c r="H20" s="117"/>
      <c r="I20" s="118"/>
      <c r="J20" s="49">
        <f>J21+J22</f>
        <v>228</v>
      </c>
    </row>
    <row r="21" spans="1:10" ht="38.25" customHeight="1">
      <c r="A21" s="98" t="s">
        <v>20</v>
      </c>
      <c r="B21" s="98"/>
      <c r="C21" s="98"/>
      <c r="D21" s="98"/>
      <c r="E21" s="110" t="s">
        <v>121</v>
      </c>
      <c r="F21" s="111"/>
      <c r="G21" s="111"/>
      <c r="H21" s="111"/>
      <c r="I21" s="112"/>
      <c r="J21" s="49">
        <v>227.6</v>
      </c>
    </row>
    <row r="22" spans="1:10" ht="29.25" customHeight="1">
      <c r="A22" s="98" t="s">
        <v>21</v>
      </c>
      <c r="B22" s="98"/>
      <c r="C22" s="98"/>
      <c r="D22" s="98"/>
      <c r="E22" s="113" t="s">
        <v>122</v>
      </c>
      <c r="F22" s="113"/>
      <c r="G22" s="113"/>
      <c r="H22" s="113"/>
      <c r="I22" s="113"/>
      <c r="J22" s="49">
        <v>0.4</v>
      </c>
    </row>
    <row r="23" spans="1:10" ht="28.5" customHeight="1">
      <c r="A23" s="92" t="s">
        <v>233</v>
      </c>
      <c r="B23" s="93"/>
      <c r="C23" s="93"/>
      <c r="D23" s="94"/>
      <c r="E23" s="114" t="s">
        <v>234</v>
      </c>
      <c r="F23" s="115"/>
      <c r="G23" s="115"/>
      <c r="H23" s="115"/>
      <c r="I23" s="116"/>
      <c r="J23" s="48">
        <v>158</v>
      </c>
    </row>
    <row r="24" spans="1:10" ht="21.75" customHeight="1">
      <c r="A24" s="98" t="s">
        <v>128</v>
      </c>
      <c r="B24" s="98"/>
      <c r="C24" s="98"/>
      <c r="D24" s="98"/>
      <c r="E24" s="114" t="s">
        <v>91</v>
      </c>
      <c r="F24" s="115"/>
      <c r="G24" s="115"/>
      <c r="H24" s="115"/>
      <c r="I24" s="116"/>
      <c r="J24" s="48">
        <f>J25</f>
        <v>2168.6</v>
      </c>
    </row>
    <row r="25" spans="1:10" ht="27" customHeight="1">
      <c r="A25" s="92" t="s">
        <v>127</v>
      </c>
      <c r="B25" s="93"/>
      <c r="C25" s="93"/>
      <c r="D25" s="94"/>
      <c r="E25" s="107" t="s">
        <v>126</v>
      </c>
      <c r="F25" s="108"/>
      <c r="G25" s="108"/>
      <c r="H25" s="108"/>
      <c r="I25" s="109"/>
      <c r="J25" s="48">
        <f>2168.6</f>
        <v>2168.6</v>
      </c>
    </row>
    <row r="26" spans="1:10" ht="19.5" customHeight="1">
      <c r="A26" s="104" t="s">
        <v>22</v>
      </c>
      <c r="B26" s="105"/>
      <c r="C26" s="105"/>
      <c r="D26" s="105"/>
      <c r="E26" s="105"/>
      <c r="F26" s="105"/>
      <c r="G26" s="105"/>
      <c r="H26" s="105"/>
      <c r="I26" s="106"/>
      <c r="J26" s="48">
        <f>J12+J13</f>
        <v>12421.3</v>
      </c>
    </row>
    <row r="27" spans="1:10" ht="12.75">
      <c r="A27" s="102"/>
      <c r="B27" s="102"/>
      <c r="C27" s="102"/>
      <c r="D27" s="102"/>
      <c r="E27" s="103"/>
      <c r="F27" s="103"/>
      <c r="G27" s="103"/>
      <c r="H27" s="103"/>
      <c r="I27" s="103"/>
      <c r="J27" s="5"/>
    </row>
    <row r="28" spans="1:10" ht="12.75">
      <c r="A28" s="102"/>
      <c r="B28" s="102"/>
      <c r="C28" s="102"/>
      <c r="D28" s="102"/>
      <c r="E28" s="103"/>
      <c r="F28" s="103"/>
      <c r="G28" s="103"/>
      <c r="H28" s="103"/>
      <c r="I28" s="103"/>
      <c r="J28" s="5"/>
    </row>
    <row r="29" spans="1:10" ht="12.75">
      <c r="A29" s="102"/>
      <c r="B29" s="102"/>
      <c r="C29" s="102"/>
      <c r="D29" s="102"/>
      <c r="E29" s="103"/>
      <c r="F29" s="103"/>
      <c r="G29" s="103"/>
      <c r="H29" s="103"/>
      <c r="I29" s="103"/>
      <c r="J29" s="5"/>
    </row>
    <row r="30" spans="1:10" ht="12.75">
      <c r="A30" s="102"/>
      <c r="B30" s="102"/>
      <c r="C30" s="102"/>
      <c r="D30" s="102"/>
      <c r="E30" s="103"/>
      <c r="F30" s="103"/>
      <c r="G30" s="103"/>
      <c r="H30" s="103"/>
      <c r="I30" s="103"/>
      <c r="J30" s="5"/>
    </row>
    <row r="31" spans="1:10" ht="12.75">
      <c r="A31" s="102"/>
      <c r="B31" s="102"/>
      <c r="C31" s="102"/>
      <c r="D31" s="102"/>
      <c r="E31" s="102"/>
      <c r="F31" s="102"/>
      <c r="G31" s="102"/>
      <c r="H31" s="102"/>
      <c r="I31" s="102"/>
      <c r="J31" s="5"/>
    </row>
    <row r="32" spans="1:10" ht="12.75">
      <c r="A32" s="102"/>
      <c r="B32" s="102"/>
      <c r="C32" s="102"/>
      <c r="D32" s="102"/>
      <c r="E32" s="102"/>
      <c r="F32" s="102"/>
      <c r="G32" s="102"/>
      <c r="H32" s="102"/>
      <c r="I32" s="102"/>
      <c r="J32" s="5"/>
    </row>
    <row r="33" spans="1:10" ht="12.75">
      <c r="A33" s="102"/>
      <c r="B33" s="102"/>
      <c r="C33" s="102"/>
      <c r="D33" s="102"/>
      <c r="E33" s="102"/>
      <c r="F33" s="102"/>
      <c r="G33" s="102"/>
      <c r="H33" s="102"/>
      <c r="I33" s="102"/>
      <c r="J33" s="5"/>
    </row>
    <row r="34" spans="1:10" ht="12.75">
      <c r="A34" s="102"/>
      <c r="B34" s="102"/>
      <c r="C34" s="102"/>
      <c r="D34" s="102"/>
      <c r="E34" s="102"/>
      <c r="F34" s="102"/>
      <c r="G34" s="102"/>
      <c r="H34" s="102"/>
      <c r="I34" s="102"/>
      <c r="J34" s="5"/>
    </row>
    <row r="35" spans="1:10" ht="12.75">
      <c r="A35" s="102"/>
      <c r="B35" s="102"/>
      <c r="C35" s="102"/>
      <c r="D35" s="102"/>
      <c r="E35" s="102"/>
      <c r="F35" s="102"/>
      <c r="G35" s="102"/>
      <c r="H35" s="102"/>
      <c r="I35" s="102"/>
      <c r="J35" s="5"/>
    </row>
    <row r="36" spans="1:10" ht="12.75">
      <c r="A36" s="102"/>
      <c r="B36" s="102"/>
      <c r="C36" s="102"/>
      <c r="D36" s="102"/>
      <c r="E36" s="102"/>
      <c r="F36" s="102"/>
      <c r="G36" s="102"/>
      <c r="H36" s="102"/>
      <c r="I36" s="102"/>
      <c r="J36" s="5"/>
    </row>
    <row r="37" spans="1:10" ht="12.75">
      <c r="A37" s="102"/>
      <c r="B37" s="102"/>
      <c r="C37" s="102"/>
      <c r="D37" s="102"/>
      <c r="E37" s="102"/>
      <c r="F37" s="102"/>
      <c r="G37" s="102"/>
      <c r="H37" s="102"/>
      <c r="I37" s="102"/>
      <c r="J37" s="5"/>
    </row>
    <row r="38" spans="1:10" ht="12.75">
      <c r="A38" s="102"/>
      <c r="B38" s="102"/>
      <c r="C38" s="102"/>
      <c r="D38" s="102"/>
      <c r="E38" s="102"/>
      <c r="F38" s="102"/>
      <c r="G38" s="102"/>
      <c r="H38" s="102"/>
      <c r="I38" s="102"/>
      <c r="J38" s="5"/>
    </row>
    <row r="39" spans="1:10" ht="12.75">
      <c r="A39" s="102"/>
      <c r="B39" s="102"/>
      <c r="C39" s="102"/>
      <c r="D39" s="102"/>
      <c r="E39" s="102"/>
      <c r="F39" s="102"/>
      <c r="G39" s="102"/>
      <c r="H39" s="102"/>
      <c r="I39" s="102"/>
      <c r="J39" s="5"/>
    </row>
    <row r="40" spans="1:10" ht="12.75">
      <c r="A40" s="102"/>
      <c r="B40" s="102"/>
      <c r="C40" s="102"/>
      <c r="D40" s="102"/>
      <c r="E40" s="102"/>
      <c r="F40" s="102"/>
      <c r="G40" s="102"/>
      <c r="H40" s="102"/>
      <c r="I40" s="102"/>
      <c r="J40" s="5"/>
    </row>
    <row r="41" spans="1:10" ht="12.75">
      <c r="A41" s="102"/>
      <c r="B41" s="102"/>
      <c r="C41" s="102"/>
      <c r="D41" s="102"/>
      <c r="E41" s="102"/>
      <c r="F41" s="102"/>
      <c r="G41" s="102"/>
      <c r="H41" s="102"/>
      <c r="I41" s="102"/>
      <c r="J41" s="5"/>
    </row>
    <row r="42" spans="1:10" ht="12.75">
      <c r="A42" s="102"/>
      <c r="B42" s="102"/>
      <c r="C42" s="102"/>
      <c r="D42" s="102"/>
      <c r="E42" s="102"/>
      <c r="F42" s="102"/>
      <c r="G42" s="102"/>
      <c r="H42" s="102"/>
      <c r="I42" s="102"/>
      <c r="J42" s="5"/>
    </row>
    <row r="43" spans="1:10" ht="12.75">
      <c r="A43" s="102"/>
      <c r="B43" s="102"/>
      <c r="C43" s="102"/>
      <c r="D43" s="102"/>
      <c r="E43" s="102"/>
      <c r="F43" s="102"/>
      <c r="G43" s="102"/>
      <c r="H43" s="102"/>
      <c r="I43" s="102"/>
      <c r="J43" s="5"/>
    </row>
    <row r="44" spans="1:10" ht="12.75">
      <c r="A44" s="102"/>
      <c r="B44" s="102"/>
      <c r="C44" s="102"/>
      <c r="D44" s="102"/>
      <c r="E44" s="102"/>
      <c r="F44" s="102"/>
      <c r="G44" s="102"/>
      <c r="H44" s="102"/>
      <c r="I44" s="102"/>
      <c r="J44" s="5"/>
    </row>
    <row r="45" spans="1:10" ht="12.75">
      <c r="A45" s="102"/>
      <c r="B45" s="102"/>
      <c r="C45" s="102"/>
      <c r="D45" s="102"/>
      <c r="E45" s="102"/>
      <c r="F45" s="102"/>
      <c r="G45" s="102"/>
      <c r="H45" s="102"/>
      <c r="I45" s="102"/>
      <c r="J45" s="5"/>
    </row>
    <row r="46" spans="1:10" ht="12.75">
      <c r="A46" s="102"/>
      <c r="B46" s="102"/>
      <c r="C46" s="102"/>
      <c r="D46" s="102"/>
      <c r="E46" s="102"/>
      <c r="F46" s="102"/>
      <c r="G46" s="102"/>
      <c r="H46" s="102"/>
      <c r="I46" s="102"/>
      <c r="J46" s="5"/>
    </row>
    <row r="47" spans="1:10" ht="12.75">
      <c r="A47" s="102"/>
      <c r="B47" s="102"/>
      <c r="C47" s="102"/>
      <c r="D47" s="102"/>
      <c r="E47" s="102"/>
      <c r="F47" s="102"/>
      <c r="G47" s="102"/>
      <c r="H47" s="102"/>
      <c r="I47" s="102"/>
      <c r="J47" s="5"/>
    </row>
    <row r="48" spans="1:10" ht="12.75">
      <c r="A48" s="102"/>
      <c r="B48" s="102"/>
      <c r="C48" s="102"/>
      <c r="D48" s="102"/>
      <c r="E48" s="102"/>
      <c r="F48" s="102"/>
      <c r="G48" s="102"/>
      <c r="H48" s="102"/>
      <c r="I48" s="102"/>
      <c r="J48" s="5"/>
    </row>
    <row r="49" spans="1:10" ht="12.75">
      <c r="A49" s="102"/>
      <c r="B49" s="102"/>
      <c r="C49" s="102"/>
      <c r="D49" s="102"/>
      <c r="E49" s="102"/>
      <c r="F49" s="102"/>
      <c r="G49" s="102"/>
      <c r="H49" s="102"/>
      <c r="I49" s="102"/>
      <c r="J49" s="5"/>
    </row>
    <row r="50" spans="1:10" ht="12.75">
      <c r="A50" s="102"/>
      <c r="B50" s="102"/>
      <c r="C50" s="102"/>
      <c r="D50" s="102"/>
      <c r="E50" s="102"/>
      <c r="F50" s="102"/>
      <c r="G50" s="102"/>
      <c r="H50" s="102"/>
      <c r="I50" s="102"/>
      <c r="J50" s="5"/>
    </row>
  </sheetData>
  <sheetProtection/>
  <mergeCells count="88">
    <mergeCell ref="A8:J8"/>
    <mergeCell ref="E10:I10"/>
    <mergeCell ref="A10:D10"/>
    <mergeCell ref="A12:D12"/>
    <mergeCell ref="E12:I12"/>
    <mergeCell ref="A11:D11"/>
    <mergeCell ref="E11:I11"/>
    <mergeCell ref="A15:D15"/>
    <mergeCell ref="E16:I16"/>
    <mergeCell ref="E15:I15"/>
    <mergeCell ref="A16:D16"/>
    <mergeCell ref="A13:D13"/>
    <mergeCell ref="E13:I13"/>
    <mergeCell ref="E20:I20"/>
    <mergeCell ref="A24:D24"/>
    <mergeCell ref="A17:D17"/>
    <mergeCell ref="E17:I17"/>
    <mergeCell ref="A21:D21"/>
    <mergeCell ref="A20:D20"/>
    <mergeCell ref="E18:I18"/>
    <mergeCell ref="E24:I24"/>
    <mergeCell ref="A18:D18"/>
    <mergeCell ref="A30:D30"/>
    <mergeCell ref="E30:I30"/>
    <mergeCell ref="A26:I26"/>
    <mergeCell ref="A25:D25"/>
    <mergeCell ref="E25:I25"/>
    <mergeCell ref="E21:I21"/>
    <mergeCell ref="A22:D22"/>
    <mergeCell ref="E22:I22"/>
    <mergeCell ref="A23:D23"/>
    <mergeCell ref="E23:I23"/>
    <mergeCell ref="A35:D35"/>
    <mergeCell ref="E35:I35"/>
    <mergeCell ref="A32:D32"/>
    <mergeCell ref="E32:I32"/>
    <mergeCell ref="A27:D27"/>
    <mergeCell ref="E27:I27"/>
    <mergeCell ref="A28:D28"/>
    <mergeCell ref="E28:I28"/>
    <mergeCell ref="A29:D29"/>
    <mergeCell ref="E29:I29"/>
    <mergeCell ref="A41:D41"/>
    <mergeCell ref="E41:I41"/>
    <mergeCell ref="A39:D39"/>
    <mergeCell ref="E39:I39"/>
    <mergeCell ref="A40:D40"/>
    <mergeCell ref="E40:I40"/>
    <mergeCell ref="A31:D31"/>
    <mergeCell ref="E31:I31"/>
    <mergeCell ref="A38:D38"/>
    <mergeCell ref="E38:I38"/>
    <mergeCell ref="A33:D33"/>
    <mergeCell ref="E33:I33"/>
    <mergeCell ref="A34:D34"/>
    <mergeCell ref="E34:I34"/>
    <mergeCell ref="A36:D36"/>
    <mergeCell ref="E36:I36"/>
    <mergeCell ref="A43:D43"/>
    <mergeCell ref="E43:I43"/>
    <mergeCell ref="A45:D45"/>
    <mergeCell ref="E45:I45"/>
    <mergeCell ref="A47:D47"/>
    <mergeCell ref="E47:I47"/>
    <mergeCell ref="A44:D44"/>
    <mergeCell ref="E44:I44"/>
    <mergeCell ref="A46:D46"/>
    <mergeCell ref="E46:I46"/>
    <mergeCell ref="A37:D37"/>
    <mergeCell ref="E37:I37"/>
    <mergeCell ref="A42:D42"/>
    <mergeCell ref="E42:I42"/>
    <mergeCell ref="A50:D50"/>
    <mergeCell ref="E50:I50"/>
    <mergeCell ref="A48:D48"/>
    <mergeCell ref="E48:I48"/>
    <mergeCell ref="A49:D49"/>
    <mergeCell ref="E49:I49"/>
    <mergeCell ref="H6:J6"/>
    <mergeCell ref="I7:J7"/>
    <mergeCell ref="A19:D19"/>
    <mergeCell ref="E19:I19"/>
    <mergeCell ref="H1:J1"/>
    <mergeCell ref="H2:J2"/>
    <mergeCell ref="H3:J3"/>
    <mergeCell ref="H4:J4"/>
    <mergeCell ref="A14:D14"/>
    <mergeCell ref="E14:I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6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4.421875" style="1" customWidth="1"/>
    <col min="2" max="2" width="22.8515625" style="1" customWidth="1"/>
    <col min="3" max="3" width="16.00390625" style="1" customWidth="1"/>
    <col min="4" max="5" width="9.140625" style="1" customWidth="1"/>
    <col min="6" max="6" width="9.57421875" style="1" customWidth="1"/>
    <col min="7" max="16384" width="9.140625" style="1" customWidth="1"/>
  </cols>
  <sheetData>
    <row r="2" spans="3:7" ht="12.75">
      <c r="C2" s="6"/>
      <c r="D2" s="6"/>
      <c r="E2" s="6"/>
      <c r="F2" s="6"/>
      <c r="G2" s="45" t="s">
        <v>125</v>
      </c>
    </row>
    <row r="3" spans="3:7" ht="12.75">
      <c r="C3" s="6"/>
      <c r="D3" s="6"/>
      <c r="E3" s="6"/>
      <c r="F3" s="6"/>
      <c r="G3" s="45" t="s">
        <v>1</v>
      </c>
    </row>
    <row r="4" spans="3:7" ht="12.75">
      <c r="C4" s="6"/>
      <c r="D4" s="6"/>
      <c r="E4" s="6"/>
      <c r="F4" s="6"/>
      <c r="G4" s="45" t="s">
        <v>2</v>
      </c>
    </row>
    <row r="5" spans="3:7" ht="16.5" customHeight="1">
      <c r="C5" s="6"/>
      <c r="D5" s="6"/>
      <c r="E5" s="6"/>
      <c r="F5" s="6"/>
      <c r="G5" s="45" t="s">
        <v>314</v>
      </c>
    </row>
    <row r="6" spans="2:7" ht="2.25" customHeight="1" hidden="1">
      <c r="B6" s="6"/>
      <c r="C6" s="6"/>
      <c r="D6" s="6"/>
      <c r="E6" s="6"/>
      <c r="F6" s="6"/>
      <c r="G6" s="45"/>
    </row>
    <row r="7" spans="5:8" ht="14.25" customHeight="1">
      <c r="E7" s="90" t="s">
        <v>212</v>
      </c>
      <c r="F7" s="90"/>
      <c r="G7" s="90"/>
      <c r="H7" s="45"/>
    </row>
    <row r="8" ht="14.25" customHeight="1" hidden="1"/>
    <row r="9" ht="14.25" customHeight="1"/>
    <row r="10" spans="1:7" ht="45.75" customHeight="1">
      <c r="A10" s="83" t="s">
        <v>167</v>
      </c>
      <c r="B10" s="83"/>
      <c r="C10" s="83"/>
      <c r="D10" s="83"/>
      <c r="E10" s="83"/>
      <c r="F10" s="83"/>
      <c r="G10" s="83"/>
    </row>
    <row r="11" ht="18.75" customHeight="1" hidden="1">
      <c r="A11" s="11"/>
    </row>
    <row r="12" spans="1:7" ht="29.25" customHeight="1" hidden="1">
      <c r="A12" s="165"/>
      <c r="B12" s="165"/>
      <c r="C12" s="165"/>
      <c r="D12" s="165"/>
      <c r="E12" s="165"/>
      <c r="F12" s="165"/>
      <c r="G12" s="165"/>
    </row>
    <row r="13" spans="1:7" ht="18.75" customHeight="1" hidden="1">
      <c r="A13" s="164"/>
      <c r="B13" s="164"/>
      <c r="C13" s="164"/>
      <c r="D13" s="164"/>
      <c r="E13" s="164"/>
      <c r="F13" s="164"/>
      <c r="G13" s="164"/>
    </row>
    <row r="14" spans="1:7" ht="3" customHeight="1" hidden="1" thickBot="1">
      <c r="A14" s="138"/>
      <c r="B14" s="138"/>
      <c r="C14" s="138"/>
      <c r="D14" s="138"/>
      <c r="E14" s="138"/>
      <c r="F14" s="138"/>
      <c r="G14" s="138"/>
    </row>
    <row r="15" spans="1:7" ht="15.75" customHeight="1" hidden="1" thickBot="1">
      <c r="A15" s="139"/>
      <c r="B15" s="139"/>
      <c r="C15" s="139"/>
      <c r="D15" s="139"/>
      <c r="E15" s="139"/>
      <c r="F15" s="139"/>
      <c r="G15" s="139"/>
    </row>
    <row r="16" spans="1:7" ht="15.75" customHeight="1">
      <c r="A16" s="60"/>
      <c r="B16" s="60"/>
      <c r="C16" s="60"/>
      <c r="D16" s="60"/>
      <c r="E16" s="60"/>
      <c r="F16" s="60"/>
      <c r="G16" s="60"/>
    </row>
    <row r="17" spans="1:7" ht="39.75" customHeight="1">
      <c r="A17" s="128" t="s">
        <v>33</v>
      </c>
      <c r="B17" s="129"/>
      <c r="C17" s="150" t="s">
        <v>169</v>
      </c>
      <c r="D17" s="151"/>
      <c r="E17" s="151"/>
      <c r="F17" s="151"/>
      <c r="G17" s="152"/>
    </row>
    <row r="18" spans="1:7" ht="41.25" customHeight="1">
      <c r="A18" s="62" t="s">
        <v>165</v>
      </c>
      <c r="B18" s="63" t="s">
        <v>168</v>
      </c>
      <c r="C18" s="153"/>
      <c r="D18" s="154"/>
      <c r="E18" s="154"/>
      <c r="F18" s="154"/>
      <c r="G18" s="155"/>
    </row>
    <row r="19" spans="1:7" s="64" customFormat="1" ht="19.5" customHeight="1">
      <c r="A19" s="12">
        <v>1</v>
      </c>
      <c r="B19" s="8">
        <v>2</v>
      </c>
      <c r="C19" s="133">
        <v>3</v>
      </c>
      <c r="D19" s="134"/>
      <c r="E19" s="134"/>
      <c r="F19" s="134"/>
      <c r="G19" s="135"/>
    </row>
    <row r="20" spans="1:7" s="64" customFormat="1" ht="18" customHeight="1">
      <c r="A20" s="133" t="s">
        <v>34</v>
      </c>
      <c r="B20" s="134"/>
      <c r="C20" s="134"/>
      <c r="D20" s="134"/>
      <c r="E20" s="134"/>
      <c r="F20" s="134"/>
      <c r="G20" s="135"/>
    </row>
    <row r="21" spans="1:7" ht="72" customHeight="1">
      <c r="A21" s="9">
        <v>835</v>
      </c>
      <c r="B21" s="8" t="s">
        <v>166</v>
      </c>
      <c r="C21" s="130" t="s">
        <v>213</v>
      </c>
      <c r="D21" s="131"/>
      <c r="E21" s="131"/>
      <c r="F21" s="131"/>
      <c r="G21" s="132"/>
    </row>
    <row r="22" spans="1:7" ht="0.75" customHeight="1" hidden="1">
      <c r="A22" s="12"/>
      <c r="B22" s="14"/>
      <c r="C22" s="15"/>
      <c r="D22" s="14"/>
      <c r="E22" s="14"/>
      <c r="F22" s="14"/>
      <c r="G22" s="16"/>
    </row>
    <row r="23" spans="1:7" ht="25.5" customHeight="1">
      <c r="A23" s="136">
        <v>835</v>
      </c>
      <c r="B23" s="136" t="s">
        <v>214</v>
      </c>
      <c r="C23" s="130" t="s">
        <v>215</v>
      </c>
      <c r="D23" s="131"/>
      <c r="E23" s="131"/>
      <c r="F23" s="131"/>
      <c r="G23" s="132"/>
    </row>
    <row r="24" spans="1:7" ht="44.25" customHeight="1">
      <c r="A24" s="137"/>
      <c r="B24" s="137"/>
      <c r="C24" s="144"/>
      <c r="D24" s="145"/>
      <c r="E24" s="145"/>
      <c r="F24" s="145"/>
      <c r="G24" s="146"/>
    </row>
    <row r="25" spans="1:7" ht="12.75" customHeight="1" hidden="1">
      <c r="A25" s="136"/>
      <c r="B25" s="136"/>
      <c r="C25" s="130"/>
      <c r="D25" s="131"/>
      <c r="E25" s="131"/>
      <c r="F25" s="131"/>
      <c r="G25" s="132"/>
    </row>
    <row r="26" spans="1:7" ht="15.75" customHeight="1" hidden="1">
      <c r="A26" s="137"/>
      <c r="B26" s="137"/>
      <c r="C26" s="144"/>
      <c r="D26" s="145"/>
      <c r="E26" s="145"/>
      <c r="F26" s="145"/>
      <c r="G26" s="146"/>
    </row>
    <row r="27" spans="1:7" ht="12.75" customHeight="1" hidden="1">
      <c r="A27" s="136"/>
      <c r="B27" s="136"/>
      <c r="C27" s="130"/>
      <c r="D27" s="131"/>
      <c r="E27" s="131"/>
      <c r="F27" s="131"/>
      <c r="G27" s="132"/>
    </row>
    <row r="28" spans="1:7" ht="28.5" customHeight="1" hidden="1">
      <c r="A28" s="140"/>
      <c r="B28" s="140"/>
      <c r="C28" s="141"/>
      <c r="D28" s="142"/>
      <c r="E28" s="142"/>
      <c r="F28" s="142"/>
      <c r="G28" s="143"/>
    </row>
    <row r="29" spans="1:7" ht="17.25" customHeight="1" hidden="1" thickBot="1">
      <c r="A29" s="137"/>
      <c r="B29" s="137"/>
      <c r="C29" s="144"/>
      <c r="D29" s="145"/>
      <c r="E29" s="145"/>
      <c r="F29" s="145"/>
      <c r="G29" s="146"/>
    </row>
    <row r="30" spans="1:7" ht="12.75" customHeight="1">
      <c r="A30" s="136">
        <v>835</v>
      </c>
      <c r="B30" s="136" t="s">
        <v>35</v>
      </c>
      <c r="C30" s="130" t="s">
        <v>36</v>
      </c>
      <c r="D30" s="131"/>
      <c r="E30" s="131"/>
      <c r="F30" s="131"/>
      <c r="G30" s="132"/>
    </row>
    <row r="31" spans="1:7" ht="32.25" customHeight="1">
      <c r="A31" s="140"/>
      <c r="B31" s="140"/>
      <c r="C31" s="141"/>
      <c r="D31" s="142"/>
      <c r="E31" s="142"/>
      <c r="F31" s="142"/>
      <c r="G31" s="143"/>
    </row>
    <row r="32" spans="1:7" ht="45.75" customHeight="1" hidden="1" thickBot="1">
      <c r="A32" s="137"/>
      <c r="B32" s="137"/>
      <c r="C32" s="144"/>
      <c r="D32" s="145"/>
      <c r="E32" s="145"/>
      <c r="F32" s="145"/>
      <c r="G32" s="146"/>
    </row>
    <row r="33" spans="1:7" ht="65.25" customHeight="1">
      <c r="A33" s="8">
        <v>835</v>
      </c>
      <c r="B33" s="8" t="s">
        <v>141</v>
      </c>
      <c r="C33" s="147" t="s">
        <v>142</v>
      </c>
      <c r="D33" s="148"/>
      <c r="E33" s="148"/>
      <c r="F33" s="148"/>
      <c r="G33" s="149"/>
    </row>
    <row r="34" spans="1:7" ht="40.5" customHeight="1">
      <c r="A34" s="136">
        <v>835</v>
      </c>
      <c r="B34" s="136" t="s">
        <v>23</v>
      </c>
      <c r="C34" s="130" t="s">
        <v>37</v>
      </c>
      <c r="D34" s="131"/>
      <c r="E34" s="131"/>
      <c r="F34" s="131"/>
      <c r="G34" s="132"/>
    </row>
    <row r="35" spans="1:7" ht="12.75" customHeight="1">
      <c r="A35" s="140"/>
      <c r="B35" s="140"/>
      <c r="C35" s="141"/>
      <c r="D35" s="142"/>
      <c r="E35" s="142"/>
      <c r="F35" s="142"/>
      <c r="G35" s="143"/>
    </row>
    <row r="36" spans="1:7" ht="6.75" customHeight="1">
      <c r="A36" s="137"/>
      <c r="B36" s="137"/>
      <c r="C36" s="144"/>
      <c r="D36" s="145"/>
      <c r="E36" s="145"/>
      <c r="F36" s="145"/>
      <c r="G36" s="146"/>
    </row>
    <row r="37" spans="1:7" ht="25.5" customHeight="1">
      <c r="A37" s="136">
        <v>835</v>
      </c>
      <c r="B37" s="136" t="s">
        <v>24</v>
      </c>
      <c r="C37" s="130" t="s">
        <v>38</v>
      </c>
      <c r="D37" s="131"/>
      <c r="E37" s="131"/>
      <c r="F37" s="131"/>
      <c r="G37" s="132"/>
    </row>
    <row r="38" spans="1:7" ht="25.5" customHeight="1">
      <c r="A38" s="140"/>
      <c r="B38" s="140"/>
      <c r="C38" s="141"/>
      <c r="D38" s="142"/>
      <c r="E38" s="142"/>
      <c r="F38" s="142"/>
      <c r="G38" s="143"/>
    </row>
    <row r="39" spans="1:7" ht="15" customHeight="1" hidden="1" thickBot="1">
      <c r="A39" s="140"/>
      <c r="B39" s="140"/>
      <c r="C39" s="141"/>
      <c r="D39" s="142"/>
      <c r="E39" s="142"/>
      <c r="F39" s="142"/>
      <c r="G39" s="143"/>
    </row>
    <row r="40" spans="1:7" ht="30.75" customHeight="1" hidden="1" thickBot="1">
      <c r="A40" s="140"/>
      <c r="B40" s="140"/>
      <c r="C40" s="141"/>
      <c r="D40" s="142"/>
      <c r="E40" s="142"/>
      <c r="F40" s="142"/>
      <c r="G40" s="143"/>
    </row>
    <row r="41" spans="1:7" ht="43.5" customHeight="1" hidden="1" thickBot="1">
      <c r="A41" s="137"/>
      <c r="B41" s="137"/>
      <c r="C41" s="144"/>
      <c r="D41" s="145"/>
      <c r="E41" s="145"/>
      <c r="F41" s="145"/>
      <c r="G41" s="146"/>
    </row>
    <row r="42" spans="1:7" ht="66" customHeight="1">
      <c r="A42" s="8">
        <v>835</v>
      </c>
      <c r="B42" s="9" t="s">
        <v>39</v>
      </c>
      <c r="C42" s="147" t="s">
        <v>140</v>
      </c>
      <c r="D42" s="148"/>
      <c r="E42" s="148"/>
      <c r="F42" s="148"/>
      <c r="G42" s="149"/>
    </row>
    <row r="43" spans="1:7" ht="63" customHeight="1">
      <c r="A43" s="8">
        <v>835</v>
      </c>
      <c r="B43" s="8" t="s">
        <v>40</v>
      </c>
      <c r="C43" s="159" t="s">
        <v>41</v>
      </c>
      <c r="D43" s="160"/>
      <c r="E43" s="160"/>
      <c r="F43" s="160"/>
      <c r="G43" s="161"/>
    </row>
    <row r="44" spans="1:7" ht="33" customHeight="1">
      <c r="A44" s="8">
        <v>835</v>
      </c>
      <c r="B44" s="8" t="s">
        <v>29</v>
      </c>
      <c r="C44" s="147" t="s">
        <v>139</v>
      </c>
      <c r="D44" s="148"/>
      <c r="E44" s="148"/>
      <c r="F44" s="148"/>
      <c r="G44" s="149"/>
    </row>
    <row r="45" spans="1:7" ht="27.75" customHeight="1">
      <c r="A45" s="8">
        <v>835</v>
      </c>
      <c r="B45" s="8" t="s">
        <v>25</v>
      </c>
      <c r="C45" s="156" t="s">
        <v>26</v>
      </c>
      <c r="D45" s="157"/>
      <c r="E45" s="157"/>
      <c r="F45" s="157"/>
      <c r="G45" s="158"/>
    </row>
    <row r="46" spans="1:7" ht="25.5" customHeight="1">
      <c r="A46" s="12">
        <v>835</v>
      </c>
      <c r="B46" s="13" t="s">
        <v>27</v>
      </c>
      <c r="C46" s="147" t="s">
        <v>28</v>
      </c>
      <c r="D46" s="148"/>
      <c r="E46" s="148"/>
      <c r="F46" s="148"/>
      <c r="G46" s="149"/>
    </row>
    <row r="47" spans="1:7" ht="29.25" customHeight="1">
      <c r="A47" s="8">
        <v>835</v>
      </c>
      <c r="B47" s="18" t="s">
        <v>42</v>
      </c>
      <c r="C47" s="147" t="s">
        <v>30</v>
      </c>
      <c r="D47" s="148"/>
      <c r="E47" s="148"/>
      <c r="F47" s="148"/>
      <c r="G47" s="149"/>
    </row>
    <row r="48" spans="1:7" ht="66.75" customHeight="1">
      <c r="A48" s="8">
        <v>835</v>
      </c>
      <c r="B48" s="18" t="s">
        <v>43</v>
      </c>
      <c r="C48" s="156" t="s">
        <v>135</v>
      </c>
      <c r="D48" s="157"/>
      <c r="E48" s="157"/>
      <c r="F48" s="157"/>
      <c r="G48" s="158"/>
    </row>
    <row r="49" spans="1:7" ht="64.5" customHeight="1">
      <c r="A49" s="8">
        <v>835</v>
      </c>
      <c r="B49" s="18" t="s">
        <v>44</v>
      </c>
      <c r="C49" s="156" t="s">
        <v>136</v>
      </c>
      <c r="D49" s="157"/>
      <c r="E49" s="157"/>
      <c r="F49" s="157"/>
      <c r="G49" s="158"/>
    </row>
    <row r="50" spans="1:7" ht="77.25" customHeight="1">
      <c r="A50" s="8">
        <v>835</v>
      </c>
      <c r="B50" s="18" t="s">
        <v>45</v>
      </c>
      <c r="C50" s="156" t="s">
        <v>137</v>
      </c>
      <c r="D50" s="157"/>
      <c r="E50" s="157"/>
      <c r="F50" s="157"/>
      <c r="G50" s="158"/>
    </row>
    <row r="51" spans="1:7" ht="81.75" customHeight="1">
      <c r="A51" s="8">
        <v>835</v>
      </c>
      <c r="B51" s="18" t="s">
        <v>46</v>
      </c>
      <c r="C51" s="156" t="s">
        <v>138</v>
      </c>
      <c r="D51" s="157"/>
      <c r="E51" s="157"/>
      <c r="F51" s="157"/>
      <c r="G51" s="158"/>
    </row>
    <row r="52" spans="1:7" ht="25.5" customHeight="1">
      <c r="A52" s="8">
        <v>835</v>
      </c>
      <c r="B52" s="8" t="s">
        <v>47</v>
      </c>
      <c r="C52" s="147" t="s">
        <v>48</v>
      </c>
      <c r="D52" s="148"/>
      <c r="E52" s="148"/>
      <c r="F52" s="148"/>
      <c r="G52" s="149"/>
    </row>
    <row r="53" spans="1:7" ht="27.75" customHeight="1">
      <c r="A53" s="9">
        <v>835</v>
      </c>
      <c r="B53" s="18" t="s">
        <v>31</v>
      </c>
      <c r="C53" s="130" t="s">
        <v>32</v>
      </c>
      <c r="D53" s="131"/>
      <c r="E53" s="131"/>
      <c r="F53" s="131"/>
      <c r="G53" s="132"/>
    </row>
    <row r="54" spans="1:7" ht="16.5" customHeight="1">
      <c r="A54" s="9">
        <v>835</v>
      </c>
      <c r="B54" s="9" t="s">
        <v>49</v>
      </c>
      <c r="C54" s="163" t="s">
        <v>50</v>
      </c>
      <c r="D54" s="163"/>
      <c r="E54" s="163"/>
      <c r="F54" s="163"/>
      <c r="G54" s="163"/>
    </row>
    <row r="55" spans="1:7" ht="25.5" customHeight="1">
      <c r="A55" s="12">
        <v>835</v>
      </c>
      <c r="B55" s="17" t="s">
        <v>16</v>
      </c>
      <c r="C55" s="130" t="s">
        <v>17</v>
      </c>
      <c r="D55" s="131"/>
      <c r="E55" s="131"/>
      <c r="F55" s="131"/>
      <c r="G55" s="132"/>
    </row>
    <row r="56" spans="1:7" ht="42" customHeight="1">
      <c r="A56" s="8">
        <v>835</v>
      </c>
      <c r="B56" s="8" t="s">
        <v>51</v>
      </c>
      <c r="C56" s="144" t="s">
        <v>121</v>
      </c>
      <c r="D56" s="145"/>
      <c r="E56" s="145"/>
      <c r="F56" s="145"/>
      <c r="G56" s="146"/>
    </row>
    <row r="57" spans="1:7" ht="30" customHeight="1">
      <c r="A57" s="19">
        <v>835</v>
      </c>
      <c r="B57" s="10" t="s">
        <v>52</v>
      </c>
      <c r="C57" s="144" t="s">
        <v>123</v>
      </c>
      <c r="D57" s="145"/>
      <c r="E57" s="145"/>
      <c r="F57" s="145"/>
      <c r="G57" s="146"/>
    </row>
    <row r="58" spans="1:7" ht="28.5" customHeight="1">
      <c r="A58" s="10">
        <v>835</v>
      </c>
      <c r="B58" s="8" t="s">
        <v>127</v>
      </c>
      <c r="C58" s="89" t="s">
        <v>126</v>
      </c>
      <c r="D58" s="89"/>
      <c r="E58" s="89"/>
      <c r="F58" s="89"/>
      <c r="G58" s="89"/>
    </row>
    <row r="59" spans="1:7" ht="22.5" customHeight="1">
      <c r="A59" s="20">
        <v>835</v>
      </c>
      <c r="B59" s="8" t="s">
        <v>53</v>
      </c>
      <c r="C59" s="89" t="s">
        <v>54</v>
      </c>
      <c r="D59" s="89"/>
      <c r="E59" s="89"/>
      <c r="F59" s="89"/>
      <c r="G59" s="89"/>
    </row>
    <row r="60" spans="1:7" ht="81" customHeight="1">
      <c r="A60" s="10">
        <v>835</v>
      </c>
      <c r="B60" s="8" t="s">
        <v>55</v>
      </c>
      <c r="C60" s="147" t="s">
        <v>159</v>
      </c>
      <c r="D60" s="148"/>
      <c r="E60" s="148"/>
      <c r="F60" s="148"/>
      <c r="G60" s="149"/>
    </row>
    <row r="61" spans="1:7" ht="12.75">
      <c r="A61" s="162"/>
      <c r="B61" s="162"/>
      <c r="C61" s="162"/>
      <c r="D61" s="162"/>
      <c r="E61" s="162"/>
      <c r="F61" s="162"/>
      <c r="G61" s="162"/>
    </row>
  </sheetData>
  <sheetProtection/>
  <mergeCells count="55">
    <mergeCell ref="C27:G29"/>
    <mergeCell ref="A10:G10"/>
    <mergeCell ref="A13:G13"/>
    <mergeCell ref="A14:A15"/>
    <mergeCell ref="F14:F15"/>
    <mergeCell ref="A12:G12"/>
    <mergeCell ref="C25:G26"/>
    <mergeCell ref="A61:G61"/>
    <mergeCell ref="C54:G54"/>
    <mergeCell ref="C57:G57"/>
    <mergeCell ref="B34:B36"/>
    <mergeCell ref="C51:G51"/>
    <mergeCell ref="C49:G49"/>
    <mergeCell ref="C45:G45"/>
    <mergeCell ref="C44:G44"/>
    <mergeCell ref="C46:G46"/>
    <mergeCell ref="B37:B41"/>
    <mergeCell ref="C42:G42"/>
    <mergeCell ref="C48:G48"/>
    <mergeCell ref="C43:G43"/>
    <mergeCell ref="C53:G53"/>
    <mergeCell ref="C58:G58"/>
    <mergeCell ref="C47:G47"/>
    <mergeCell ref="C56:G56"/>
    <mergeCell ref="C37:G41"/>
    <mergeCell ref="C60:G60"/>
    <mergeCell ref="C59:G59"/>
    <mergeCell ref="C55:G55"/>
    <mergeCell ref="C52:G52"/>
    <mergeCell ref="A37:A41"/>
    <mergeCell ref="A27:A29"/>
    <mergeCell ref="B27:B29"/>
    <mergeCell ref="B30:B32"/>
    <mergeCell ref="C30:G32"/>
    <mergeCell ref="C50:G50"/>
    <mergeCell ref="A34:A36"/>
    <mergeCell ref="C34:G36"/>
    <mergeCell ref="A30:A32"/>
    <mergeCell ref="C33:G33"/>
    <mergeCell ref="E7:G7"/>
    <mergeCell ref="A23:A24"/>
    <mergeCell ref="G14:G15"/>
    <mergeCell ref="E14:E15"/>
    <mergeCell ref="A20:G20"/>
    <mergeCell ref="C17:G18"/>
    <mergeCell ref="A17:B17"/>
    <mergeCell ref="C21:G21"/>
    <mergeCell ref="C19:G19"/>
    <mergeCell ref="B25:B26"/>
    <mergeCell ref="B14:B15"/>
    <mergeCell ref="C14:C15"/>
    <mergeCell ref="D14:D15"/>
    <mergeCell ref="A25:A26"/>
    <mergeCell ref="B23:B24"/>
    <mergeCell ref="C23:G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13.8515625" style="1" customWidth="1"/>
    <col min="2" max="2" width="30.28125" style="1" customWidth="1"/>
    <col min="3" max="3" width="13.8515625" style="1" customWidth="1"/>
    <col min="4" max="4" width="14.00390625" style="1" customWidth="1"/>
    <col min="5" max="5" width="9.7109375" style="1" customWidth="1"/>
    <col min="6" max="16384" width="9.140625" style="1" customWidth="1"/>
  </cols>
  <sheetData>
    <row r="1" ht="12.75">
      <c r="F1" s="45" t="s">
        <v>56</v>
      </c>
    </row>
    <row r="2" ht="12.75">
      <c r="F2" s="45" t="s">
        <v>57</v>
      </c>
    </row>
    <row r="3" ht="12.75">
      <c r="F3" s="45" t="s">
        <v>2</v>
      </c>
    </row>
    <row r="4" ht="12.75">
      <c r="F4" s="45" t="s">
        <v>315</v>
      </c>
    </row>
    <row r="5" ht="12.75" hidden="1">
      <c r="F5" s="45"/>
    </row>
    <row r="6" ht="12.75">
      <c r="F6" s="45" t="s">
        <v>216</v>
      </c>
    </row>
    <row r="8" spans="1:6" ht="32.25" customHeight="1">
      <c r="A8" s="83" t="s">
        <v>58</v>
      </c>
      <c r="B8" s="167"/>
      <c r="C8" s="167"/>
      <c r="D8" s="167"/>
      <c r="E8" s="167"/>
      <c r="F8" s="167"/>
    </row>
    <row r="10" spans="1:6" s="64" customFormat="1" ht="28.5" customHeight="1">
      <c r="A10" s="128" t="s">
        <v>33</v>
      </c>
      <c r="B10" s="129"/>
      <c r="C10" s="85" t="s">
        <v>59</v>
      </c>
      <c r="D10" s="168"/>
      <c r="E10" s="168"/>
      <c r="F10" s="168"/>
    </row>
    <row r="11" spans="1:6" s="64" customFormat="1" ht="42" customHeight="1">
      <c r="A11" s="62" t="s">
        <v>171</v>
      </c>
      <c r="B11" s="62" t="s">
        <v>172</v>
      </c>
      <c r="C11" s="168"/>
      <c r="D11" s="168"/>
      <c r="E11" s="168"/>
      <c r="F11" s="168"/>
    </row>
    <row r="12" spans="1:6" s="64" customFormat="1" ht="12.75">
      <c r="A12" s="8">
        <v>1</v>
      </c>
      <c r="B12" s="8">
        <v>2</v>
      </c>
      <c r="C12" s="88">
        <v>3</v>
      </c>
      <c r="D12" s="166"/>
      <c r="E12" s="166"/>
      <c r="F12" s="166"/>
    </row>
    <row r="13" spans="1:7" s="64" customFormat="1" ht="12.75">
      <c r="A13" s="88" t="s">
        <v>34</v>
      </c>
      <c r="B13" s="169"/>
      <c r="C13" s="169"/>
      <c r="D13" s="169"/>
      <c r="E13" s="169"/>
      <c r="F13" s="169"/>
      <c r="G13" s="65"/>
    </row>
    <row r="14" spans="1:6" ht="34.5" customHeight="1">
      <c r="A14" s="8">
        <v>835</v>
      </c>
      <c r="B14" s="8" t="s">
        <v>60</v>
      </c>
      <c r="C14" s="89" t="s">
        <v>61</v>
      </c>
      <c r="D14" s="166"/>
      <c r="E14" s="166"/>
      <c r="F14" s="166"/>
    </row>
  </sheetData>
  <sheetProtection/>
  <mergeCells count="6">
    <mergeCell ref="C14:F14"/>
    <mergeCell ref="A8:F8"/>
    <mergeCell ref="C12:F12"/>
    <mergeCell ref="A10:B10"/>
    <mergeCell ref="C10:F11"/>
    <mergeCell ref="A13:F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zoomScalePageLayoutView="0" workbookViewId="0" topLeftCell="A4">
      <selection activeCell="H6" sqref="H6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1" customWidth="1"/>
    <col min="9" max="16384" width="9.140625" style="1" customWidth="1"/>
  </cols>
  <sheetData>
    <row r="1" ht="12.75">
      <c r="H1" s="45" t="s">
        <v>156</v>
      </c>
    </row>
    <row r="2" ht="12.75">
      <c r="H2" s="45" t="s">
        <v>1</v>
      </c>
    </row>
    <row r="3" ht="12.75">
      <c r="H3" s="45" t="s">
        <v>2</v>
      </c>
    </row>
    <row r="4" ht="12" customHeight="1">
      <c r="H4" s="45" t="s">
        <v>316</v>
      </c>
    </row>
    <row r="5" ht="12.75" hidden="1">
      <c r="H5" s="45"/>
    </row>
    <row r="6" ht="15" customHeight="1">
      <c r="H6" s="45" t="s">
        <v>217</v>
      </c>
    </row>
    <row r="7" ht="9.75" customHeight="1"/>
    <row r="8" spans="1:8" ht="27.75" customHeight="1">
      <c r="A8" s="195" t="s">
        <v>218</v>
      </c>
      <c r="B8" s="195"/>
      <c r="C8" s="195"/>
      <c r="D8" s="195"/>
      <c r="E8" s="195"/>
      <c r="F8" s="195"/>
      <c r="G8" s="195"/>
      <c r="H8" s="195"/>
    </row>
    <row r="9" ht="12.75">
      <c r="H9" s="45" t="s">
        <v>89</v>
      </c>
    </row>
    <row r="10" spans="1:8" s="64" customFormat="1" ht="12.75">
      <c r="A10" s="98" t="s">
        <v>59</v>
      </c>
      <c r="B10" s="98"/>
      <c r="C10" s="98"/>
      <c r="D10" s="98"/>
      <c r="E10" s="98"/>
      <c r="F10" s="61" t="s">
        <v>62</v>
      </c>
      <c r="G10" s="61" t="s">
        <v>63</v>
      </c>
      <c r="H10" s="7" t="s">
        <v>173</v>
      </c>
    </row>
    <row r="11" spans="1:8" s="64" customFormat="1" ht="12.75">
      <c r="A11" s="196">
        <v>1</v>
      </c>
      <c r="B11" s="196"/>
      <c r="C11" s="196"/>
      <c r="D11" s="196"/>
      <c r="E11" s="196"/>
      <c r="F11" s="27">
        <v>2</v>
      </c>
      <c r="G11" s="27">
        <v>3</v>
      </c>
      <c r="H11" s="27">
        <v>4</v>
      </c>
    </row>
    <row r="12" spans="1:8" ht="15.75" customHeight="1">
      <c r="A12" s="197" t="s">
        <v>64</v>
      </c>
      <c r="B12" s="198"/>
      <c r="C12" s="198"/>
      <c r="D12" s="198"/>
      <c r="E12" s="199"/>
      <c r="F12" s="22" t="s">
        <v>65</v>
      </c>
      <c r="G12" s="23"/>
      <c r="H12" s="46">
        <f>H14+H15+H20+H25+H26</f>
        <v>4990.9</v>
      </c>
    </row>
    <row r="13" spans="1:8" ht="10.5" customHeight="1" hidden="1">
      <c r="A13" s="177" t="s">
        <v>66</v>
      </c>
      <c r="B13" s="180"/>
      <c r="C13" s="180"/>
      <c r="D13" s="180"/>
      <c r="E13" s="181"/>
      <c r="F13" s="23" t="s">
        <v>65</v>
      </c>
      <c r="G13" s="23" t="s">
        <v>67</v>
      </c>
      <c r="H13" s="47">
        <v>0</v>
      </c>
    </row>
    <row r="14" spans="1:8" ht="28.5" customHeight="1">
      <c r="A14" s="159" t="s">
        <v>68</v>
      </c>
      <c r="B14" s="160"/>
      <c r="C14" s="160"/>
      <c r="D14" s="160"/>
      <c r="E14" s="161"/>
      <c r="F14" s="23" t="s">
        <v>65</v>
      </c>
      <c r="G14" s="23" t="s">
        <v>69</v>
      </c>
      <c r="H14" s="47">
        <v>932</v>
      </c>
    </row>
    <row r="15" spans="1:8" ht="42.75" customHeight="1">
      <c r="A15" s="191" t="s">
        <v>174</v>
      </c>
      <c r="B15" s="191"/>
      <c r="C15" s="191"/>
      <c r="D15" s="191"/>
      <c r="E15" s="191"/>
      <c r="F15" s="23" t="s">
        <v>65</v>
      </c>
      <c r="G15" s="23" t="s">
        <v>70</v>
      </c>
      <c r="H15" s="47">
        <f>4316-932+39.1+140+145.8+125</f>
        <v>3833.9</v>
      </c>
    </row>
    <row r="16" spans="1:8" ht="16.5" customHeight="1">
      <c r="A16" s="185" t="s">
        <v>197</v>
      </c>
      <c r="B16" s="186"/>
      <c r="C16" s="186"/>
      <c r="D16" s="186"/>
      <c r="E16" s="187"/>
      <c r="F16" s="67"/>
      <c r="G16" s="67"/>
      <c r="H16" s="68"/>
    </row>
    <row r="17" spans="1:8" ht="14.25" customHeight="1">
      <c r="A17" s="185" t="s">
        <v>145</v>
      </c>
      <c r="B17" s="160"/>
      <c r="C17" s="160"/>
      <c r="D17" s="160"/>
      <c r="E17" s="161"/>
      <c r="F17" s="67" t="s">
        <v>65</v>
      </c>
      <c r="G17" s="67" t="s">
        <v>70</v>
      </c>
      <c r="H17" s="68">
        <f>H18+H19</f>
        <v>39.1</v>
      </c>
    </row>
    <row r="18" spans="1:8" ht="35.25" customHeight="1">
      <c r="A18" s="185" t="s">
        <v>199</v>
      </c>
      <c r="B18" s="160"/>
      <c r="C18" s="160"/>
      <c r="D18" s="160"/>
      <c r="E18" s="161"/>
      <c r="F18" s="67" t="s">
        <v>65</v>
      </c>
      <c r="G18" s="67" t="s">
        <v>70</v>
      </c>
      <c r="H18" s="68">
        <v>24.1</v>
      </c>
    </row>
    <row r="19" spans="1:8" ht="46.5" customHeight="1">
      <c r="A19" s="200" t="s">
        <v>311</v>
      </c>
      <c r="B19" s="203"/>
      <c r="C19" s="203"/>
      <c r="D19" s="203"/>
      <c r="E19" s="204"/>
      <c r="F19" s="67"/>
      <c r="G19" s="67"/>
      <c r="H19" s="68">
        <v>15</v>
      </c>
    </row>
    <row r="20" spans="1:8" ht="24" customHeight="1">
      <c r="A20" s="159" t="s">
        <v>143</v>
      </c>
      <c r="B20" s="160"/>
      <c r="C20" s="160"/>
      <c r="D20" s="160"/>
      <c r="E20" s="161"/>
      <c r="F20" s="23" t="s">
        <v>65</v>
      </c>
      <c r="G20" s="23" t="s">
        <v>96</v>
      </c>
      <c r="H20" s="47">
        <f>H22</f>
        <v>140</v>
      </c>
    </row>
    <row r="21" spans="1:8" ht="16.5" customHeight="1">
      <c r="A21" s="185" t="s">
        <v>197</v>
      </c>
      <c r="B21" s="186"/>
      <c r="C21" s="186"/>
      <c r="D21" s="186"/>
      <c r="E21" s="187"/>
      <c r="F21" s="23"/>
      <c r="G21" s="23"/>
      <c r="H21" s="47"/>
    </row>
    <row r="22" spans="1:8" ht="12.75" customHeight="1">
      <c r="A22" s="185" t="s">
        <v>145</v>
      </c>
      <c r="B22" s="186"/>
      <c r="C22" s="186"/>
      <c r="D22" s="186"/>
      <c r="E22" s="187"/>
      <c r="F22" s="67" t="s">
        <v>65</v>
      </c>
      <c r="G22" s="67" t="s">
        <v>96</v>
      </c>
      <c r="H22" s="68">
        <f>H23+H24</f>
        <v>140</v>
      </c>
    </row>
    <row r="23" spans="1:8" ht="66" customHeight="1" hidden="1">
      <c r="A23" s="200" t="s">
        <v>175</v>
      </c>
      <c r="B23" s="201"/>
      <c r="C23" s="201"/>
      <c r="D23" s="201"/>
      <c r="E23" s="202"/>
      <c r="F23" s="67" t="s">
        <v>65</v>
      </c>
      <c r="G23" s="67" t="s">
        <v>96</v>
      </c>
      <c r="H23" s="68"/>
    </row>
    <row r="24" spans="1:8" ht="40.5" customHeight="1">
      <c r="A24" s="200" t="s">
        <v>147</v>
      </c>
      <c r="B24" s="203"/>
      <c r="C24" s="203"/>
      <c r="D24" s="203"/>
      <c r="E24" s="204"/>
      <c r="F24" s="67" t="s">
        <v>65</v>
      </c>
      <c r="G24" s="67" t="s">
        <v>96</v>
      </c>
      <c r="H24" s="68">
        <v>140</v>
      </c>
    </row>
    <row r="25" spans="1:8" ht="14.25" customHeight="1">
      <c r="A25" s="159" t="s">
        <v>71</v>
      </c>
      <c r="B25" s="192"/>
      <c r="C25" s="192"/>
      <c r="D25" s="192"/>
      <c r="E25" s="193"/>
      <c r="F25" s="23" t="s">
        <v>65</v>
      </c>
      <c r="G25" s="23" t="s">
        <v>72</v>
      </c>
      <c r="H25" s="47">
        <v>10</v>
      </c>
    </row>
    <row r="26" spans="1:9" ht="15.75" customHeight="1">
      <c r="A26" s="191" t="s">
        <v>73</v>
      </c>
      <c r="B26" s="191"/>
      <c r="C26" s="191"/>
      <c r="D26" s="191"/>
      <c r="E26" s="191"/>
      <c r="F26" s="23" t="s">
        <v>65</v>
      </c>
      <c r="G26" s="23" t="s">
        <v>74</v>
      </c>
      <c r="H26" s="52">
        <v>75</v>
      </c>
      <c r="I26" s="73"/>
    </row>
    <row r="27" spans="1:10" ht="12.75" customHeight="1">
      <c r="A27" s="182" t="s">
        <v>75</v>
      </c>
      <c r="B27" s="183"/>
      <c r="C27" s="183"/>
      <c r="D27" s="183"/>
      <c r="E27" s="184"/>
      <c r="F27" s="22" t="s">
        <v>69</v>
      </c>
      <c r="G27" s="23"/>
      <c r="H27" s="53">
        <f>H28</f>
        <v>227.6</v>
      </c>
      <c r="I27" s="5"/>
      <c r="J27" s="5"/>
    </row>
    <row r="28" spans="1:10" ht="12.75" customHeight="1">
      <c r="A28" s="194" t="s">
        <v>124</v>
      </c>
      <c r="B28" s="194"/>
      <c r="C28" s="194"/>
      <c r="D28" s="194"/>
      <c r="E28" s="194"/>
      <c r="F28" s="23" t="s">
        <v>69</v>
      </c>
      <c r="G28" s="23" t="s">
        <v>67</v>
      </c>
      <c r="H28" s="42">
        <v>227.6</v>
      </c>
      <c r="I28" s="5"/>
      <c r="J28" s="5"/>
    </row>
    <row r="29" spans="1:8" ht="15" customHeight="1">
      <c r="A29" s="182" t="s">
        <v>76</v>
      </c>
      <c r="B29" s="183"/>
      <c r="C29" s="183"/>
      <c r="D29" s="183"/>
      <c r="E29" s="184"/>
      <c r="F29" s="22" t="s">
        <v>67</v>
      </c>
      <c r="G29" s="23"/>
      <c r="H29" s="54">
        <f>H30</f>
        <v>159</v>
      </c>
    </row>
    <row r="30" spans="1:8" ht="12.75" customHeight="1">
      <c r="A30" s="194" t="s">
        <v>78</v>
      </c>
      <c r="B30" s="194"/>
      <c r="C30" s="194"/>
      <c r="D30" s="194"/>
      <c r="E30" s="194"/>
      <c r="F30" s="23" t="s">
        <v>67</v>
      </c>
      <c r="G30" s="23" t="s">
        <v>79</v>
      </c>
      <c r="H30" s="52">
        <v>159</v>
      </c>
    </row>
    <row r="31" spans="1:8" ht="15.75" customHeight="1">
      <c r="A31" s="182" t="s">
        <v>80</v>
      </c>
      <c r="B31" s="183"/>
      <c r="C31" s="183"/>
      <c r="D31" s="183"/>
      <c r="E31" s="184"/>
      <c r="F31" s="22" t="s">
        <v>70</v>
      </c>
      <c r="G31" s="23"/>
      <c r="H31" s="54">
        <f>H32</f>
        <v>309.28</v>
      </c>
    </row>
    <row r="32" spans="1:8" ht="13.5" customHeight="1">
      <c r="A32" s="177" t="s">
        <v>235</v>
      </c>
      <c r="B32" s="180"/>
      <c r="C32" s="180"/>
      <c r="D32" s="180"/>
      <c r="E32" s="181"/>
      <c r="F32" s="23" t="s">
        <v>70</v>
      </c>
      <c r="G32" s="23" t="s">
        <v>82</v>
      </c>
      <c r="H32" s="52">
        <f>158+151.28</f>
        <v>309.28</v>
      </c>
    </row>
    <row r="33" spans="1:8" ht="15.75" customHeight="1" hidden="1">
      <c r="A33" s="185" t="s">
        <v>197</v>
      </c>
      <c r="B33" s="186"/>
      <c r="C33" s="186"/>
      <c r="D33" s="186"/>
      <c r="E33" s="187"/>
      <c r="F33" s="23"/>
      <c r="G33" s="23"/>
      <c r="H33" s="52"/>
    </row>
    <row r="34" spans="1:8" ht="19.5" customHeight="1" hidden="1">
      <c r="A34" s="185" t="s">
        <v>145</v>
      </c>
      <c r="B34" s="186"/>
      <c r="C34" s="186"/>
      <c r="D34" s="186"/>
      <c r="E34" s="187"/>
      <c r="F34" s="67" t="s">
        <v>70</v>
      </c>
      <c r="G34" s="67" t="s">
        <v>77</v>
      </c>
      <c r="H34" s="69"/>
    </row>
    <row r="35" spans="1:8" ht="15.75" customHeight="1" hidden="1">
      <c r="A35" s="185" t="s">
        <v>144</v>
      </c>
      <c r="B35" s="186"/>
      <c r="C35" s="186"/>
      <c r="D35" s="186"/>
      <c r="E35" s="187"/>
      <c r="F35" s="67" t="s">
        <v>70</v>
      </c>
      <c r="G35" s="67" t="s">
        <v>77</v>
      </c>
      <c r="H35" s="69"/>
    </row>
    <row r="36" spans="1:8" ht="15.75" customHeight="1">
      <c r="A36" s="182" t="s">
        <v>81</v>
      </c>
      <c r="B36" s="183"/>
      <c r="C36" s="183"/>
      <c r="D36" s="183"/>
      <c r="E36" s="184"/>
      <c r="F36" s="22" t="s">
        <v>82</v>
      </c>
      <c r="G36" s="23"/>
      <c r="H36" s="54">
        <f>H37</f>
        <v>2471.5099999999998</v>
      </c>
    </row>
    <row r="37" spans="1:8" ht="15" customHeight="1">
      <c r="A37" s="194" t="s">
        <v>83</v>
      </c>
      <c r="B37" s="194"/>
      <c r="C37" s="194"/>
      <c r="D37" s="194"/>
      <c r="E37" s="194"/>
      <c r="F37" s="23" t="s">
        <v>82</v>
      </c>
      <c r="G37" s="23" t="s">
        <v>67</v>
      </c>
      <c r="H37" s="52">
        <f>105.2+853.44+547.04+227.23+100+200+400+30+35-7.2-0.4-18.8</f>
        <v>2471.5099999999998</v>
      </c>
    </row>
    <row r="38" spans="1:8" ht="16.5" customHeight="1">
      <c r="A38" s="174" t="s">
        <v>268</v>
      </c>
      <c r="B38" s="175"/>
      <c r="C38" s="175"/>
      <c r="D38" s="175"/>
      <c r="E38" s="176"/>
      <c r="F38" s="22" t="s">
        <v>272</v>
      </c>
      <c r="G38" s="22"/>
      <c r="H38" s="54">
        <f>H39</f>
        <v>18.8</v>
      </c>
    </row>
    <row r="39" spans="1:8" ht="15.75" customHeight="1">
      <c r="A39" s="177" t="s">
        <v>269</v>
      </c>
      <c r="B39" s="180"/>
      <c r="C39" s="180"/>
      <c r="D39" s="180"/>
      <c r="E39" s="181"/>
      <c r="F39" s="23" t="s">
        <v>272</v>
      </c>
      <c r="G39" s="23" t="s">
        <v>272</v>
      </c>
      <c r="H39" s="52">
        <v>18.8</v>
      </c>
    </row>
    <row r="40" spans="1:8" ht="12.75" customHeight="1">
      <c r="A40" s="182" t="s">
        <v>129</v>
      </c>
      <c r="B40" s="183"/>
      <c r="C40" s="183"/>
      <c r="D40" s="183"/>
      <c r="E40" s="184"/>
      <c r="F40" s="22" t="s">
        <v>95</v>
      </c>
      <c r="G40" s="23"/>
      <c r="H40" s="54">
        <f>H41</f>
        <v>1349.4</v>
      </c>
    </row>
    <row r="41" spans="1:8" ht="12.75" customHeight="1">
      <c r="A41" s="177" t="s">
        <v>130</v>
      </c>
      <c r="B41" s="180"/>
      <c r="C41" s="180"/>
      <c r="D41" s="180"/>
      <c r="E41" s="181"/>
      <c r="F41" s="23" t="s">
        <v>95</v>
      </c>
      <c r="G41" s="23" t="s">
        <v>65</v>
      </c>
      <c r="H41" s="52">
        <f>H43</f>
        <v>1349.4</v>
      </c>
    </row>
    <row r="42" spans="1:8" ht="12.75" customHeight="1">
      <c r="A42" s="185" t="s">
        <v>197</v>
      </c>
      <c r="B42" s="186"/>
      <c r="C42" s="186"/>
      <c r="D42" s="186"/>
      <c r="E42" s="187"/>
      <c r="F42" s="23"/>
      <c r="G42" s="23"/>
      <c r="H42" s="52"/>
    </row>
    <row r="43" spans="1:8" ht="12.75" customHeight="1">
      <c r="A43" s="185" t="s">
        <v>145</v>
      </c>
      <c r="B43" s="160"/>
      <c r="C43" s="160"/>
      <c r="D43" s="160"/>
      <c r="E43" s="161"/>
      <c r="F43" s="67" t="s">
        <v>95</v>
      </c>
      <c r="G43" s="67" t="s">
        <v>65</v>
      </c>
      <c r="H43" s="69">
        <f>H44</f>
        <v>1349.4</v>
      </c>
    </row>
    <row r="44" spans="1:8" ht="42" customHeight="1">
      <c r="A44" s="200" t="s">
        <v>153</v>
      </c>
      <c r="B44" s="203"/>
      <c r="C44" s="203"/>
      <c r="D44" s="203"/>
      <c r="E44" s="204"/>
      <c r="F44" s="67" t="s">
        <v>95</v>
      </c>
      <c r="G44" s="67" t="s">
        <v>65</v>
      </c>
      <c r="H44" s="69">
        <f>1373.5-24.1</f>
        <v>1349.4</v>
      </c>
    </row>
    <row r="45" spans="1:8" ht="12.75" customHeight="1">
      <c r="A45" s="182" t="s">
        <v>86</v>
      </c>
      <c r="B45" s="183"/>
      <c r="C45" s="183"/>
      <c r="D45" s="183"/>
      <c r="E45" s="184"/>
      <c r="F45" s="22" t="s">
        <v>79</v>
      </c>
      <c r="G45" s="23"/>
      <c r="H45" s="54">
        <f>H46+H47</f>
        <v>329.4</v>
      </c>
    </row>
    <row r="46" spans="1:10" ht="13.5" customHeight="1">
      <c r="A46" s="177" t="s">
        <v>87</v>
      </c>
      <c r="B46" s="180"/>
      <c r="C46" s="180"/>
      <c r="D46" s="180"/>
      <c r="E46" s="181"/>
      <c r="F46" s="23" t="s">
        <v>79</v>
      </c>
      <c r="G46" s="23" t="s">
        <v>65</v>
      </c>
      <c r="H46" s="52">
        <f>249.4</f>
        <v>249.4</v>
      </c>
      <c r="J46" s="25"/>
    </row>
    <row r="47" spans="1:8" ht="13.5" customHeight="1">
      <c r="A47" s="177" t="s">
        <v>186</v>
      </c>
      <c r="B47" s="178"/>
      <c r="C47" s="178"/>
      <c r="D47" s="178"/>
      <c r="E47" s="179"/>
      <c r="F47" s="23" t="s">
        <v>79</v>
      </c>
      <c r="G47" s="23" t="s">
        <v>67</v>
      </c>
      <c r="H47" s="52">
        <v>80</v>
      </c>
    </row>
    <row r="48" spans="1:10" ht="12.75" customHeight="1">
      <c r="A48" s="182" t="s">
        <v>84</v>
      </c>
      <c r="B48" s="183"/>
      <c r="C48" s="183"/>
      <c r="D48" s="183"/>
      <c r="E48" s="184"/>
      <c r="F48" s="22" t="s">
        <v>72</v>
      </c>
      <c r="G48" s="23"/>
      <c r="H48" s="54">
        <f>H49</f>
        <v>2565.4</v>
      </c>
      <c r="J48" s="25"/>
    </row>
    <row r="49" spans="1:8" ht="12.75" customHeight="1">
      <c r="A49" s="171" t="s">
        <v>85</v>
      </c>
      <c r="B49" s="172"/>
      <c r="C49" s="172"/>
      <c r="D49" s="172"/>
      <c r="E49" s="173"/>
      <c r="F49" s="23" t="s">
        <v>72</v>
      </c>
      <c r="G49" s="23" t="s">
        <v>65</v>
      </c>
      <c r="H49" s="52">
        <f>2565.4</f>
        <v>2565.4</v>
      </c>
    </row>
    <row r="50" spans="1:10" ht="15" customHeight="1">
      <c r="A50" s="170" t="s">
        <v>88</v>
      </c>
      <c r="B50" s="170"/>
      <c r="C50" s="170"/>
      <c r="D50" s="170"/>
      <c r="E50" s="170"/>
      <c r="F50" s="27"/>
      <c r="G50" s="27"/>
      <c r="H50" s="46">
        <f>H12+H27+H29+H31+H36+H40+H45+H48+H38</f>
        <v>12421.289999999997</v>
      </c>
      <c r="I50" s="28"/>
      <c r="J50" s="24"/>
    </row>
    <row r="51" spans="1:11" ht="16.5" customHeight="1">
      <c r="A51" s="185" t="s">
        <v>197</v>
      </c>
      <c r="B51" s="186"/>
      <c r="C51" s="186"/>
      <c r="D51" s="186"/>
      <c r="E51" s="187"/>
      <c r="F51" s="32"/>
      <c r="G51" s="32"/>
      <c r="H51" s="32"/>
      <c r="K51" s="25"/>
    </row>
    <row r="52" spans="1:11" ht="13.5">
      <c r="A52" s="188" t="s">
        <v>145</v>
      </c>
      <c r="B52" s="189"/>
      <c r="C52" s="189"/>
      <c r="D52" s="189"/>
      <c r="E52" s="190"/>
      <c r="F52" s="32"/>
      <c r="G52" s="32"/>
      <c r="H52" s="72">
        <f>H17+H22+H34+H43</f>
        <v>1528.5</v>
      </c>
      <c r="K52" s="25"/>
    </row>
    <row r="53" spans="1:8" ht="12.75">
      <c r="A53" s="103"/>
      <c r="B53" s="103"/>
      <c r="C53" s="103"/>
      <c r="D53" s="103"/>
      <c r="E53" s="103"/>
      <c r="F53" s="5"/>
      <c r="G53" s="5"/>
      <c r="H53" s="5"/>
    </row>
    <row r="54" spans="1:8" ht="12.75">
      <c r="A54" s="103"/>
      <c r="B54" s="103"/>
      <c r="C54" s="103"/>
      <c r="D54" s="103"/>
      <c r="E54" s="103"/>
      <c r="F54" s="5"/>
      <c r="G54" s="5"/>
      <c r="H54" s="5"/>
    </row>
    <row r="55" spans="1:8" ht="12.75">
      <c r="A55" s="103"/>
      <c r="B55" s="103"/>
      <c r="C55" s="103"/>
      <c r="D55" s="103"/>
      <c r="E55" s="103"/>
      <c r="F55" s="5"/>
      <c r="G55" s="5"/>
      <c r="H55" s="29"/>
    </row>
    <row r="56" spans="1:8" ht="12.75">
      <c r="A56" s="103"/>
      <c r="B56" s="103"/>
      <c r="C56" s="103"/>
      <c r="D56" s="103"/>
      <c r="E56" s="103"/>
      <c r="F56" s="5"/>
      <c r="G56" s="5"/>
      <c r="H56" s="5"/>
    </row>
    <row r="57" spans="1:8" ht="12.75">
      <c r="A57" s="103"/>
      <c r="B57" s="103"/>
      <c r="C57" s="103"/>
      <c r="D57" s="103"/>
      <c r="E57" s="103"/>
      <c r="F57" s="5"/>
      <c r="G57" s="5"/>
      <c r="H57" s="5"/>
    </row>
    <row r="58" spans="1:8" ht="12.75">
      <c r="A58" s="103"/>
      <c r="B58" s="103"/>
      <c r="C58" s="103"/>
      <c r="D58" s="103"/>
      <c r="E58" s="103"/>
      <c r="F58" s="5"/>
      <c r="G58" s="5"/>
      <c r="H58" s="5"/>
    </row>
    <row r="59" spans="1:8" ht="12.75">
      <c r="A59" s="103"/>
      <c r="B59" s="103"/>
      <c r="C59" s="103"/>
      <c r="D59" s="103"/>
      <c r="E59" s="103"/>
      <c r="F59" s="5"/>
      <c r="G59" s="5"/>
      <c r="H59" s="5"/>
    </row>
    <row r="60" spans="1:8" ht="12.75">
      <c r="A60" s="103"/>
      <c r="B60" s="103"/>
      <c r="C60" s="103"/>
      <c r="D60" s="103"/>
      <c r="E60" s="103"/>
      <c r="F60" s="5"/>
      <c r="G60" s="5"/>
      <c r="H60" s="5"/>
    </row>
    <row r="61" spans="1:8" ht="12.75" customHeight="1">
      <c r="A61" s="103"/>
      <c r="B61" s="103"/>
      <c r="C61" s="103"/>
      <c r="D61" s="103"/>
      <c r="E61" s="103"/>
      <c r="F61" s="5"/>
      <c r="G61" s="5"/>
      <c r="H61" s="5"/>
    </row>
    <row r="62" spans="1:8" ht="12.75">
      <c r="A62" s="103"/>
      <c r="B62" s="103"/>
      <c r="C62" s="103"/>
      <c r="D62" s="103"/>
      <c r="E62" s="103"/>
      <c r="F62" s="5"/>
      <c r="G62" s="5"/>
      <c r="H62" s="5"/>
    </row>
    <row r="63" spans="1:8" ht="12.75">
      <c r="A63" s="103"/>
      <c r="B63" s="103"/>
      <c r="C63" s="103"/>
      <c r="D63" s="103"/>
      <c r="E63" s="103"/>
      <c r="F63" s="5"/>
      <c r="G63" s="5"/>
      <c r="H63" s="5"/>
    </row>
    <row r="64" spans="1:8" ht="12.75">
      <c r="A64" s="103"/>
      <c r="B64" s="103"/>
      <c r="C64" s="103"/>
      <c r="D64" s="103"/>
      <c r="E64" s="103"/>
      <c r="F64" s="5"/>
      <c r="G64" s="5"/>
      <c r="H64" s="5"/>
    </row>
    <row r="65" spans="1:8" ht="12.75">
      <c r="A65" s="102"/>
      <c r="B65" s="102"/>
      <c r="C65" s="102"/>
      <c r="D65" s="102"/>
      <c r="E65" s="102"/>
      <c r="F65" s="5"/>
      <c r="G65" s="5"/>
      <c r="H65" s="5"/>
    </row>
    <row r="66" spans="1:8" ht="12.75" customHeight="1">
      <c r="A66" s="102"/>
      <c r="B66" s="102"/>
      <c r="C66" s="102"/>
      <c r="D66" s="102"/>
      <c r="E66" s="102"/>
      <c r="F66" s="5"/>
      <c r="G66" s="5"/>
      <c r="H66" s="5"/>
    </row>
    <row r="67" spans="1:8" ht="12.75" customHeight="1">
      <c r="A67" s="102"/>
      <c r="B67" s="102"/>
      <c r="C67" s="102"/>
      <c r="D67" s="102"/>
      <c r="E67" s="102"/>
      <c r="F67" s="5"/>
      <c r="G67" s="5"/>
      <c r="H67" s="5"/>
    </row>
    <row r="68" spans="1:8" ht="12.75" customHeight="1">
      <c r="A68" s="102"/>
      <c r="B68" s="102"/>
      <c r="C68" s="102"/>
      <c r="D68" s="102"/>
      <c r="E68" s="102"/>
      <c r="F68" s="5"/>
      <c r="G68" s="5"/>
      <c r="H68" s="5"/>
    </row>
    <row r="69" ht="12.75" customHeight="1"/>
    <row r="70" ht="12.75" customHeight="1"/>
  </sheetData>
  <sheetProtection/>
  <mergeCells count="60">
    <mergeCell ref="A30:E30"/>
    <mergeCell ref="A33:E33"/>
    <mergeCell ref="A34:E34"/>
    <mergeCell ref="A39:E39"/>
    <mergeCell ref="A35:E35"/>
    <mergeCell ref="A44:E44"/>
    <mergeCell ref="A42:E42"/>
    <mergeCell ref="A43:E43"/>
    <mergeCell ref="A31:E31"/>
    <mergeCell ref="A36:E36"/>
    <mergeCell ref="A29:E29"/>
    <mergeCell ref="A18:E18"/>
    <mergeCell ref="A21:E21"/>
    <mergeCell ref="A22:E22"/>
    <mergeCell ref="A23:E23"/>
    <mergeCell ref="A24:E24"/>
    <mergeCell ref="A19:E19"/>
    <mergeCell ref="A14:E14"/>
    <mergeCell ref="A13:E13"/>
    <mergeCell ref="A16:E16"/>
    <mergeCell ref="A17:E17"/>
    <mergeCell ref="A8:H8"/>
    <mergeCell ref="A10:E10"/>
    <mergeCell ref="A11:E11"/>
    <mergeCell ref="A12:E12"/>
    <mergeCell ref="A51:E51"/>
    <mergeCell ref="A52:E52"/>
    <mergeCell ref="A15:E15"/>
    <mergeCell ref="A26:E26"/>
    <mergeCell ref="A27:E27"/>
    <mergeCell ref="A25:E25"/>
    <mergeCell ref="A37:E37"/>
    <mergeCell ref="A28:E28"/>
    <mergeCell ref="A20:E20"/>
    <mergeCell ref="A32:E32"/>
    <mergeCell ref="A68:E68"/>
    <mergeCell ref="A62:E62"/>
    <mergeCell ref="A63:E63"/>
    <mergeCell ref="A64:E64"/>
    <mergeCell ref="A65:E65"/>
    <mergeCell ref="A67:E67"/>
    <mergeCell ref="A66:E66"/>
    <mergeCell ref="A49:E49"/>
    <mergeCell ref="A38:E38"/>
    <mergeCell ref="A47:E47"/>
    <mergeCell ref="A46:E46"/>
    <mergeCell ref="A48:E48"/>
    <mergeCell ref="A40:E40"/>
    <mergeCell ref="A41:E41"/>
    <mergeCell ref="A45:E45"/>
    <mergeCell ref="A59:E59"/>
    <mergeCell ref="A60:E60"/>
    <mergeCell ref="A61:E61"/>
    <mergeCell ref="A50:E50"/>
    <mergeCell ref="A56:E56"/>
    <mergeCell ref="A58:E58"/>
    <mergeCell ref="A57:E57"/>
    <mergeCell ref="A54:E54"/>
    <mergeCell ref="A55:E55"/>
    <mergeCell ref="A53:E5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34"/>
  <sheetViews>
    <sheetView tabSelected="1" zoomScalePageLayoutView="0" workbookViewId="0" topLeftCell="A10">
      <selection activeCell="J31" sqref="J31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2.57421875" style="1" customWidth="1"/>
    <col min="9" max="9" width="10.28125" style="1" bestFit="1" customWidth="1"/>
    <col min="10" max="10" width="10.7109375" style="1" customWidth="1"/>
    <col min="11" max="16384" width="9.140625" style="1" customWidth="1"/>
  </cols>
  <sheetData>
    <row r="1" spans="7:10" ht="12.75">
      <c r="G1" s="2"/>
      <c r="I1" s="2"/>
      <c r="J1" s="45" t="s">
        <v>98</v>
      </c>
    </row>
    <row r="2" spans="7:10" ht="12.75">
      <c r="G2" s="2"/>
      <c r="I2" s="2"/>
      <c r="J2" s="45" t="s">
        <v>1</v>
      </c>
    </row>
    <row r="3" spans="7:10" ht="12.75">
      <c r="G3" s="2"/>
      <c r="I3" s="2"/>
      <c r="J3" s="45" t="s">
        <v>2</v>
      </c>
    </row>
    <row r="4" spans="7:10" ht="12.75">
      <c r="G4" s="2"/>
      <c r="I4" s="2"/>
      <c r="J4" s="45" t="s">
        <v>314</v>
      </c>
    </row>
    <row r="5" ht="12.75">
      <c r="J5" s="45" t="s">
        <v>219</v>
      </c>
    </row>
    <row r="7" spans="1:10" ht="56.25" customHeight="1">
      <c r="A7" s="205" t="s">
        <v>220</v>
      </c>
      <c r="B7" s="205"/>
      <c r="C7" s="205"/>
      <c r="D7" s="205"/>
      <c r="E7" s="205"/>
      <c r="F7" s="205"/>
      <c r="G7" s="205"/>
      <c r="H7" s="205"/>
      <c r="I7" s="205"/>
      <c r="J7" s="206"/>
    </row>
    <row r="8" ht="12.75">
      <c r="J8" s="45" t="s">
        <v>89</v>
      </c>
    </row>
    <row r="9" spans="1:10" s="64" customFormat="1" ht="12.75">
      <c r="A9" s="98" t="s">
        <v>59</v>
      </c>
      <c r="B9" s="98"/>
      <c r="C9" s="98"/>
      <c r="D9" s="98"/>
      <c r="E9" s="98"/>
      <c r="F9" s="70" t="s">
        <v>62</v>
      </c>
      <c r="G9" s="71" t="s">
        <v>63</v>
      </c>
      <c r="H9" s="71" t="s">
        <v>99</v>
      </c>
      <c r="I9" s="71" t="s">
        <v>97</v>
      </c>
      <c r="J9" s="71" t="s">
        <v>90</v>
      </c>
    </row>
    <row r="10" spans="1:10" s="64" customFormat="1" ht="12.75">
      <c r="A10" s="196">
        <v>1</v>
      </c>
      <c r="B10" s="196"/>
      <c r="C10" s="196"/>
      <c r="D10" s="196"/>
      <c r="E10" s="196"/>
      <c r="F10" s="27">
        <v>2</v>
      </c>
      <c r="G10" s="27">
        <v>3</v>
      </c>
      <c r="H10" s="27">
        <v>4</v>
      </c>
      <c r="I10" s="27">
        <v>5</v>
      </c>
      <c r="J10" s="27">
        <v>6</v>
      </c>
    </row>
    <row r="11" spans="1:10" ht="18" customHeight="1">
      <c r="A11" s="182" t="s">
        <v>64</v>
      </c>
      <c r="B11" s="183"/>
      <c r="C11" s="183"/>
      <c r="D11" s="183"/>
      <c r="E11" s="184"/>
      <c r="F11" s="23" t="s">
        <v>65</v>
      </c>
      <c r="G11" s="23"/>
      <c r="H11" s="23"/>
      <c r="I11" s="23"/>
      <c r="J11" s="55">
        <f>J12+J19+J34+J42+J46</f>
        <v>4990.9</v>
      </c>
    </row>
    <row r="12" spans="1:10" ht="37.5" customHeight="1">
      <c r="A12" s="177" t="s">
        <v>68</v>
      </c>
      <c r="B12" s="180"/>
      <c r="C12" s="180"/>
      <c r="D12" s="180"/>
      <c r="E12" s="181"/>
      <c r="F12" s="23" t="s">
        <v>65</v>
      </c>
      <c r="G12" s="23" t="s">
        <v>69</v>
      </c>
      <c r="H12" s="23"/>
      <c r="I12" s="23"/>
      <c r="J12" s="55">
        <f>J13+J17</f>
        <v>932</v>
      </c>
    </row>
    <row r="13" spans="1:10" ht="27" customHeight="1">
      <c r="A13" s="171" t="s">
        <v>100</v>
      </c>
      <c r="B13" s="172"/>
      <c r="C13" s="172"/>
      <c r="D13" s="172"/>
      <c r="E13" s="173"/>
      <c r="F13" s="23" t="s">
        <v>65</v>
      </c>
      <c r="G13" s="23" t="s">
        <v>69</v>
      </c>
      <c r="H13" s="23" t="s">
        <v>222</v>
      </c>
      <c r="I13" s="23"/>
      <c r="J13" s="55">
        <f>J14</f>
        <v>932</v>
      </c>
    </row>
    <row r="14" spans="1:10" ht="21" customHeight="1">
      <c r="A14" s="171" t="s">
        <v>101</v>
      </c>
      <c r="B14" s="172"/>
      <c r="C14" s="172"/>
      <c r="D14" s="172"/>
      <c r="E14" s="173"/>
      <c r="F14" s="23" t="s">
        <v>65</v>
      </c>
      <c r="G14" s="23" t="s">
        <v>69</v>
      </c>
      <c r="H14" s="23" t="s">
        <v>223</v>
      </c>
      <c r="I14" s="23"/>
      <c r="J14" s="55">
        <f>J15</f>
        <v>932</v>
      </c>
    </row>
    <row r="15" spans="1:10" ht="28.5" customHeight="1">
      <c r="A15" s="177" t="s">
        <v>102</v>
      </c>
      <c r="B15" s="180"/>
      <c r="C15" s="180"/>
      <c r="D15" s="180"/>
      <c r="E15" s="181"/>
      <c r="F15" s="23" t="s">
        <v>65</v>
      </c>
      <c r="G15" s="23" t="s">
        <v>69</v>
      </c>
      <c r="H15" s="23" t="s">
        <v>224</v>
      </c>
      <c r="I15" s="23"/>
      <c r="J15" s="55">
        <f>J16</f>
        <v>932</v>
      </c>
    </row>
    <row r="16" spans="1:10" ht="29.25" customHeight="1">
      <c r="A16" s="177" t="s">
        <v>132</v>
      </c>
      <c r="B16" s="180"/>
      <c r="C16" s="180"/>
      <c r="D16" s="180"/>
      <c r="E16" s="181"/>
      <c r="F16" s="23" t="s">
        <v>65</v>
      </c>
      <c r="G16" s="23" t="s">
        <v>69</v>
      </c>
      <c r="H16" s="23" t="s">
        <v>224</v>
      </c>
      <c r="I16" s="23" t="s">
        <v>103</v>
      </c>
      <c r="J16" s="55">
        <v>932</v>
      </c>
    </row>
    <row r="17" spans="1:10" ht="42.75" customHeight="1" hidden="1">
      <c r="A17" s="159"/>
      <c r="B17" s="160"/>
      <c r="C17" s="160"/>
      <c r="D17" s="160"/>
      <c r="E17" s="161"/>
      <c r="F17" s="23"/>
      <c r="G17" s="23"/>
      <c r="H17" s="23"/>
      <c r="I17" s="23"/>
      <c r="J17" s="55"/>
    </row>
    <row r="18" spans="1:10" ht="28.5" customHeight="1" hidden="1">
      <c r="A18" s="177"/>
      <c r="B18" s="180"/>
      <c r="C18" s="180"/>
      <c r="D18" s="180"/>
      <c r="E18" s="181"/>
      <c r="F18" s="23"/>
      <c r="G18" s="23"/>
      <c r="H18" s="23"/>
      <c r="I18" s="23"/>
      <c r="J18" s="55"/>
    </row>
    <row r="19" spans="1:10" ht="60" customHeight="1">
      <c r="A19" s="194" t="s">
        <v>174</v>
      </c>
      <c r="B19" s="194"/>
      <c r="C19" s="194"/>
      <c r="D19" s="194"/>
      <c r="E19" s="194"/>
      <c r="F19" s="23" t="s">
        <v>65</v>
      </c>
      <c r="G19" s="23" t="s">
        <v>70</v>
      </c>
      <c r="H19" s="23"/>
      <c r="I19" s="23"/>
      <c r="J19" s="55">
        <f>J20+J27+J32</f>
        <v>3833.9</v>
      </c>
    </row>
    <row r="20" spans="1:10" ht="22.5" customHeight="1">
      <c r="A20" s="220" t="s">
        <v>145</v>
      </c>
      <c r="B20" s="221"/>
      <c r="C20" s="221"/>
      <c r="D20" s="221"/>
      <c r="E20" s="222"/>
      <c r="F20" s="23" t="s">
        <v>65</v>
      </c>
      <c r="G20" s="23" t="s">
        <v>70</v>
      </c>
      <c r="H20" s="23" t="s">
        <v>239</v>
      </c>
      <c r="I20" s="23"/>
      <c r="J20" s="55">
        <f>J21+J24</f>
        <v>39.1</v>
      </c>
    </row>
    <row r="21" spans="1:10" ht="30" customHeight="1">
      <c r="A21" s="159" t="s">
        <v>199</v>
      </c>
      <c r="B21" s="160"/>
      <c r="C21" s="160"/>
      <c r="D21" s="160"/>
      <c r="E21" s="161"/>
      <c r="F21" s="23" t="s">
        <v>65</v>
      </c>
      <c r="G21" s="23" t="s">
        <v>70</v>
      </c>
      <c r="H21" s="23" t="s">
        <v>240</v>
      </c>
      <c r="I21" s="23"/>
      <c r="J21" s="55">
        <f>J22</f>
        <v>24.1</v>
      </c>
    </row>
    <row r="22" spans="1:10" ht="41.25" customHeight="1">
      <c r="A22" s="159" t="s">
        <v>200</v>
      </c>
      <c r="B22" s="160"/>
      <c r="C22" s="160"/>
      <c r="D22" s="160"/>
      <c r="E22" s="161"/>
      <c r="F22" s="23" t="s">
        <v>65</v>
      </c>
      <c r="G22" s="23" t="s">
        <v>70</v>
      </c>
      <c r="H22" s="58" t="s">
        <v>241</v>
      </c>
      <c r="I22" s="23"/>
      <c r="J22" s="55">
        <v>24.1</v>
      </c>
    </row>
    <row r="23" spans="1:10" ht="18" customHeight="1">
      <c r="A23" s="177" t="s">
        <v>91</v>
      </c>
      <c r="B23" s="180"/>
      <c r="C23" s="180"/>
      <c r="D23" s="180"/>
      <c r="E23" s="181"/>
      <c r="F23" s="23" t="s">
        <v>65</v>
      </c>
      <c r="G23" s="23" t="s">
        <v>70</v>
      </c>
      <c r="H23" s="58" t="s">
        <v>242</v>
      </c>
      <c r="I23" s="23" t="s">
        <v>119</v>
      </c>
      <c r="J23" s="55">
        <v>24.1</v>
      </c>
    </row>
    <row r="24" spans="1:10" ht="34.5" customHeight="1">
      <c r="A24" s="159" t="s">
        <v>236</v>
      </c>
      <c r="B24" s="160"/>
      <c r="C24" s="160"/>
      <c r="D24" s="160"/>
      <c r="E24" s="161"/>
      <c r="F24" s="23" t="s">
        <v>65</v>
      </c>
      <c r="G24" s="23" t="s">
        <v>70</v>
      </c>
      <c r="H24" s="58" t="s">
        <v>238</v>
      </c>
      <c r="I24" s="23"/>
      <c r="J24" s="55">
        <f>J25</f>
        <v>15</v>
      </c>
    </row>
    <row r="25" spans="1:10" ht="42.75" customHeight="1">
      <c r="A25" s="159" t="s">
        <v>200</v>
      </c>
      <c r="B25" s="160"/>
      <c r="C25" s="160"/>
      <c r="D25" s="160"/>
      <c r="E25" s="161"/>
      <c r="F25" s="23" t="s">
        <v>65</v>
      </c>
      <c r="G25" s="23" t="s">
        <v>70</v>
      </c>
      <c r="H25" s="58" t="s">
        <v>237</v>
      </c>
      <c r="I25" s="23"/>
      <c r="J25" s="55">
        <f>J26</f>
        <v>15</v>
      </c>
    </row>
    <row r="26" spans="1:10" ht="20.25" customHeight="1">
      <c r="A26" s="177" t="s">
        <v>91</v>
      </c>
      <c r="B26" s="180"/>
      <c r="C26" s="180"/>
      <c r="D26" s="180"/>
      <c r="E26" s="181"/>
      <c r="F26" s="23" t="s">
        <v>65</v>
      </c>
      <c r="G26" s="23" t="s">
        <v>70</v>
      </c>
      <c r="H26" s="58" t="s">
        <v>237</v>
      </c>
      <c r="I26" s="23" t="s">
        <v>119</v>
      </c>
      <c r="J26" s="55">
        <v>15</v>
      </c>
    </row>
    <row r="27" spans="1:10" ht="27" customHeight="1">
      <c r="A27" s="177" t="s">
        <v>100</v>
      </c>
      <c r="B27" s="180"/>
      <c r="C27" s="180"/>
      <c r="D27" s="180"/>
      <c r="E27" s="181"/>
      <c r="F27" s="23" t="s">
        <v>65</v>
      </c>
      <c r="G27" s="23" t="s">
        <v>70</v>
      </c>
      <c r="H27" s="23" t="s">
        <v>222</v>
      </c>
      <c r="I27" s="23"/>
      <c r="J27" s="55">
        <f>J28</f>
        <v>3144.3</v>
      </c>
    </row>
    <row r="28" spans="1:10" ht="24.75" customHeight="1">
      <c r="A28" s="171" t="s">
        <v>102</v>
      </c>
      <c r="B28" s="172"/>
      <c r="C28" s="172"/>
      <c r="D28" s="172"/>
      <c r="E28" s="173"/>
      <c r="F28" s="23" t="s">
        <v>65</v>
      </c>
      <c r="G28" s="23" t="s">
        <v>70</v>
      </c>
      <c r="H28" s="23" t="s">
        <v>243</v>
      </c>
      <c r="I28" s="23"/>
      <c r="J28" s="55">
        <f>J29+J30+J31</f>
        <v>3144.3</v>
      </c>
    </row>
    <row r="29" spans="1:10" ht="29.25" customHeight="1">
      <c r="A29" s="177" t="s">
        <v>132</v>
      </c>
      <c r="B29" s="180"/>
      <c r="C29" s="180"/>
      <c r="D29" s="180"/>
      <c r="E29" s="181"/>
      <c r="F29" s="23" t="s">
        <v>65</v>
      </c>
      <c r="G29" s="23" t="s">
        <v>70</v>
      </c>
      <c r="H29" s="23" t="s">
        <v>243</v>
      </c>
      <c r="I29" s="23" t="s">
        <v>103</v>
      </c>
      <c r="J29" s="55">
        <f>1874-300.5</f>
        <v>1573.5</v>
      </c>
    </row>
    <row r="30" spans="1:10" ht="39" customHeight="1">
      <c r="A30" s="177" t="s">
        <v>131</v>
      </c>
      <c r="B30" s="180"/>
      <c r="C30" s="180"/>
      <c r="D30" s="180"/>
      <c r="E30" s="181"/>
      <c r="F30" s="23" t="s">
        <v>65</v>
      </c>
      <c r="G30" s="23" t="s">
        <v>70</v>
      </c>
      <c r="H30" s="23" t="s">
        <v>244</v>
      </c>
      <c r="I30" s="23" t="s">
        <v>104</v>
      </c>
      <c r="J30" s="55">
        <f>926.1-13.4+328.4+135-39.1-100-50+33.3+300.5</f>
        <v>1520.8</v>
      </c>
    </row>
    <row r="31" spans="1:10" ht="15.75" customHeight="1">
      <c r="A31" s="177" t="s">
        <v>105</v>
      </c>
      <c r="B31" s="180"/>
      <c r="C31" s="180"/>
      <c r="D31" s="180"/>
      <c r="E31" s="181"/>
      <c r="F31" s="23" t="s">
        <v>65</v>
      </c>
      <c r="G31" s="23" t="s">
        <v>70</v>
      </c>
      <c r="H31" s="23" t="s">
        <v>243</v>
      </c>
      <c r="I31" s="23" t="s">
        <v>106</v>
      </c>
      <c r="J31" s="55">
        <v>50</v>
      </c>
    </row>
    <row r="32" spans="1:10" ht="43.5" customHeight="1">
      <c r="A32" s="159" t="s">
        <v>198</v>
      </c>
      <c r="B32" s="160"/>
      <c r="C32" s="160"/>
      <c r="D32" s="160"/>
      <c r="E32" s="161"/>
      <c r="F32" s="23" t="s">
        <v>65</v>
      </c>
      <c r="G32" s="23" t="s">
        <v>70</v>
      </c>
      <c r="H32" s="23" t="s">
        <v>248</v>
      </c>
      <c r="I32" s="23"/>
      <c r="J32" s="55">
        <f>J33</f>
        <v>650.5</v>
      </c>
    </row>
    <row r="33" spans="1:10" ht="28.5" customHeight="1">
      <c r="A33" s="177" t="s">
        <v>132</v>
      </c>
      <c r="B33" s="180"/>
      <c r="C33" s="180"/>
      <c r="D33" s="180"/>
      <c r="E33" s="181"/>
      <c r="F33" s="23" t="s">
        <v>65</v>
      </c>
      <c r="G33" s="23" t="s">
        <v>70</v>
      </c>
      <c r="H33" s="23" t="s">
        <v>247</v>
      </c>
      <c r="I33" s="23" t="s">
        <v>103</v>
      </c>
      <c r="J33" s="55">
        <v>650.5</v>
      </c>
    </row>
    <row r="34" spans="1:10" ht="39.75" customHeight="1">
      <c r="A34" s="177" t="s">
        <v>143</v>
      </c>
      <c r="B34" s="180"/>
      <c r="C34" s="180"/>
      <c r="D34" s="180"/>
      <c r="E34" s="181"/>
      <c r="F34" s="23" t="s">
        <v>65</v>
      </c>
      <c r="G34" s="23" t="s">
        <v>96</v>
      </c>
      <c r="H34" s="23"/>
      <c r="I34" s="23"/>
      <c r="J34" s="55">
        <f>J35+J39</f>
        <v>140</v>
      </c>
    </row>
    <row r="35" spans="1:10" ht="18" customHeight="1" hidden="1">
      <c r="A35" s="220" t="s">
        <v>145</v>
      </c>
      <c r="B35" s="221"/>
      <c r="C35" s="221"/>
      <c r="D35" s="221"/>
      <c r="E35" s="222"/>
      <c r="F35" s="43" t="s">
        <v>65</v>
      </c>
      <c r="G35" s="43" t="s">
        <v>96</v>
      </c>
      <c r="H35" s="23" t="s">
        <v>146</v>
      </c>
      <c r="I35" s="23"/>
      <c r="J35" s="55">
        <f>J36</f>
        <v>0</v>
      </c>
    </row>
    <row r="36" spans="1:10" ht="42" customHeight="1" hidden="1">
      <c r="A36" s="159" t="s">
        <v>200</v>
      </c>
      <c r="B36" s="160"/>
      <c r="C36" s="160"/>
      <c r="D36" s="160"/>
      <c r="E36" s="161"/>
      <c r="F36" s="43" t="s">
        <v>65</v>
      </c>
      <c r="G36" s="43" t="s">
        <v>96</v>
      </c>
      <c r="H36" s="23" t="s">
        <v>202</v>
      </c>
      <c r="I36" s="23"/>
      <c r="J36" s="55">
        <f>J37</f>
        <v>0</v>
      </c>
    </row>
    <row r="37" spans="1:10" ht="87" customHeight="1" hidden="1">
      <c r="A37" s="177" t="s">
        <v>175</v>
      </c>
      <c r="B37" s="178"/>
      <c r="C37" s="178"/>
      <c r="D37" s="178"/>
      <c r="E37" s="179"/>
      <c r="F37" s="23" t="s">
        <v>65</v>
      </c>
      <c r="G37" s="23" t="s">
        <v>96</v>
      </c>
      <c r="H37" s="58" t="s">
        <v>182</v>
      </c>
      <c r="I37" s="23"/>
      <c r="J37" s="55">
        <f>J38</f>
        <v>0</v>
      </c>
    </row>
    <row r="38" spans="1:10" ht="18" customHeight="1" hidden="1">
      <c r="A38" s="177" t="s">
        <v>91</v>
      </c>
      <c r="B38" s="180"/>
      <c r="C38" s="180"/>
      <c r="D38" s="180"/>
      <c r="E38" s="181"/>
      <c r="F38" s="23" t="s">
        <v>65</v>
      </c>
      <c r="G38" s="23" t="s">
        <v>96</v>
      </c>
      <c r="H38" s="58" t="s">
        <v>182</v>
      </c>
      <c r="I38" s="23" t="s">
        <v>119</v>
      </c>
      <c r="J38" s="55"/>
    </row>
    <row r="39" spans="1:10" ht="40.5" customHeight="1">
      <c r="A39" s="159" t="s">
        <v>200</v>
      </c>
      <c r="B39" s="160"/>
      <c r="C39" s="160"/>
      <c r="D39" s="160"/>
      <c r="E39" s="161"/>
      <c r="F39" s="23" t="s">
        <v>65</v>
      </c>
      <c r="G39" s="23" t="s">
        <v>96</v>
      </c>
      <c r="H39" s="58" t="s">
        <v>246</v>
      </c>
      <c r="I39" s="23"/>
      <c r="J39" s="55">
        <f>J40</f>
        <v>140</v>
      </c>
    </row>
    <row r="40" spans="1:10" ht="42" customHeight="1">
      <c r="A40" s="177" t="s">
        <v>147</v>
      </c>
      <c r="B40" s="180"/>
      <c r="C40" s="180"/>
      <c r="D40" s="180"/>
      <c r="E40" s="181"/>
      <c r="F40" s="23" t="s">
        <v>65</v>
      </c>
      <c r="G40" s="23" t="s">
        <v>96</v>
      </c>
      <c r="H40" s="58" t="s">
        <v>245</v>
      </c>
      <c r="I40" s="23"/>
      <c r="J40" s="55">
        <f>J41</f>
        <v>140</v>
      </c>
    </row>
    <row r="41" spans="1:10" ht="18" customHeight="1">
      <c r="A41" s="177" t="s">
        <v>91</v>
      </c>
      <c r="B41" s="180"/>
      <c r="C41" s="180"/>
      <c r="D41" s="180"/>
      <c r="E41" s="181"/>
      <c r="F41" s="23" t="s">
        <v>65</v>
      </c>
      <c r="G41" s="23" t="s">
        <v>96</v>
      </c>
      <c r="H41" s="58" t="s">
        <v>245</v>
      </c>
      <c r="I41" s="23" t="s">
        <v>119</v>
      </c>
      <c r="J41" s="55">
        <v>140</v>
      </c>
    </row>
    <row r="42" spans="1:10" ht="15.75" customHeight="1">
      <c r="A42" s="171" t="s">
        <v>71</v>
      </c>
      <c r="B42" s="172"/>
      <c r="C42" s="172"/>
      <c r="D42" s="172"/>
      <c r="E42" s="173"/>
      <c r="F42" s="23" t="s">
        <v>65</v>
      </c>
      <c r="G42" s="23" t="s">
        <v>72</v>
      </c>
      <c r="H42" s="23"/>
      <c r="I42" s="23"/>
      <c r="J42" s="55">
        <f>J44</f>
        <v>10</v>
      </c>
    </row>
    <row r="43" spans="1:10" ht="20.25" customHeight="1">
      <c r="A43" s="171" t="s">
        <v>107</v>
      </c>
      <c r="B43" s="172"/>
      <c r="C43" s="172"/>
      <c r="D43" s="172"/>
      <c r="E43" s="173"/>
      <c r="F43" s="23" t="s">
        <v>65</v>
      </c>
      <c r="G43" s="23" t="s">
        <v>72</v>
      </c>
      <c r="H43" s="23" t="s">
        <v>249</v>
      </c>
      <c r="I43" s="32"/>
      <c r="J43" s="55">
        <f>J44</f>
        <v>10</v>
      </c>
    </row>
    <row r="44" spans="1:10" ht="16.5" customHeight="1">
      <c r="A44" s="171" t="s">
        <v>108</v>
      </c>
      <c r="B44" s="172"/>
      <c r="C44" s="172"/>
      <c r="D44" s="172"/>
      <c r="E44" s="173"/>
      <c r="F44" s="23" t="s">
        <v>65</v>
      </c>
      <c r="G44" s="23" t="s">
        <v>72</v>
      </c>
      <c r="H44" s="23" t="s">
        <v>250</v>
      </c>
      <c r="I44" s="32"/>
      <c r="J44" s="55">
        <f>J45</f>
        <v>10</v>
      </c>
    </row>
    <row r="45" spans="1:10" ht="16.5" customHeight="1">
      <c r="A45" s="177" t="s">
        <v>134</v>
      </c>
      <c r="B45" s="180"/>
      <c r="C45" s="180"/>
      <c r="D45" s="180"/>
      <c r="E45" s="181"/>
      <c r="F45" s="23" t="s">
        <v>65</v>
      </c>
      <c r="G45" s="23" t="s">
        <v>72</v>
      </c>
      <c r="H45" s="23" t="s">
        <v>250</v>
      </c>
      <c r="I45" s="23" t="s">
        <v>109</v>
      </c>
      <c r="J45" s="55">
        <v>10</v>
      </c>
    </row>
    <row r="46" spans="1:10" ht="15" customHeight="1">
      <c r="A46" s="171" t="s">
        <v>73</v>
      </c>
      <c r="B46" s="213"/>
      <c r="C46" s="213"/>
      <c r="D46" s="213"/>
      <c r="E46" s="214"/>
      <c r="F46" s="23" t="s">
        <v>65</v>
      </c>
      <c r="G46" s="23" t="s">
        <v>74</v>
      </c>
      <c r="H46" s="33"/>
      <c r="I46" s="23"/>
      <c r="J46" s="55">
        <f>J47+J50+J53</f>
        <v>75</v>
      </c>
    </row>
    <row r="47" spans="1:10" ht="15.75" customHeight="1">
      <c r="A47" s="177" t="s">
        <v>110</v>
      </c>
      <c r="B47" s="180"/>
      <c r="C47" s="180"/>
      <c r="D47" s="180"/>
      <c r="E47" s="181"/>
      <c r="F47" s="23" t="s">
        <v>65</v>
      </c>
      <c r="G47" s="23" t="s">
        <v>74</v>
      </c>
      <c r="H47" s="23" t="s">
        <v>253</v>
      </c>
      <c r="I47" s="23"/>
      <c r="J47" s="55">
        <f>J48</f>
        <v>0.4</v>
      </c>
    </row>
    <row r="48" spans="1:10" ht="132.75" customHeight="1">
      <c r="A48" s="215" t="s">
        <v>120</v>
      </c>
      <c r="B48" s="216"/>
      <c r="C48" s="216"/>
      <c r="D48" s="216"/>
      <c r="E48" s="217"/>
      <c r="F48" s="23" t="s">
        <v>65</v>
      </c>
      <c r="G48" s="23" t="s">
        <v>74</v>
      </c>
      <c r="H48" s="23" t="s">
        <v>252</v>
      </c>
      <c r="I48" s="23"/>
      <c r="J48" s="55">
        <f>J49</f>
        <v>0.4</v>
      </c>
    </row>
    <row r="49" spans="1:10" ht="38.25" customHeight="1">
      <c r="A49" s="177" t="s">
        <v>131</v>
      </c>
      <c r="B49" s="180"/>
      <c r="C49" s="180"/>
      <c r="D49" s="180"/>
      <c r="E49" s="181"/>
      <c r="F49" s="23" t="s">
        <v>65</v>
      </c>
      <c r="G49" s="23" t="s">
        <v>74</v>
      </c>
      <c r="H49" s="23" t="s">
        <v>251</v>
      </c>
      <c r="I49" s="23" t="s">
        <v>104</v>
      </c>
      <c r="J49" s="55">
        <v>0.4</v>
      </c>
    </row>
    <row r="50" spans="1:10" ht="27.75" customHeight="1">
      <c r="A50" s="171" t="s">
        <v>149</v>
      </c>
      <c r="B50" s="218"/>
      <c r="C50" s="218"/>
      <c r="D50" s="218"/>
      <c r="E50" s="219"/>
      <c r="F50" s="23" t="s">
        <v>65</v>
      </c>
      <c r="G50" s="23" t="s">
        <v>74</v>
      </c>
      <c r="H50" s="23" t="s">
        <v>254</v>
      </c>
      <c r="I50" s="23"/>
      <c r="J50" s="55">
        <f>J51</f>
        <v>3</v>
      </c>
    </row>
    <row r="51" spans="1:10" ht="27.75" customHeight="1">
      <c r="A51" s="177" t="s">
        <v>150</v>
      </c>
      <c r="B51" s="180"/>
      <c r="C51" s="180"/>
      <c r="D51" s="180"/>
      <c r="E51" s="181"/>
      <c r="F51" s="23" t="s">
        <v>65</v>
      </c>
      <c r="G51" s="23" t="s">
        <v>74</v>
      </c>
      <c r="H51" s="23" t="s">
        <v>255</v>
      </c>
      <c r="I51" s="23"/>
      <c r="J51" s="55">
        <f>J52</f>
        <v>3</v>
      </c>
    </row>
    <row r="52" spans="1:10" ht="15.75" customHeight="1">
      <c r="A52" s="171" t="s">
        <v>105</v>
      </c>
      <c r="B52" s="172"/>
      <c r="C52" s="172"/>
      <c r="D52" s="172"/>
      <c r="E52" s="173"/>
      <c r="F52" s="23" t="s">
        <v>65</v>
      </c>
      <c r="G52" s="23" t="s">
        <v>74</v>
      </c>
      <c r="H52" s="23" t="s">
        <v>256</v>
      </c>
      <c r="I52" s="58" t="s">
        <v>106</v>
      </c>
      <c r="J52" s="55">
        <v>3</v>
      </c>
    </row>
    <row r="53" spans="1:10" ht="20.25" customHeight="1">
      <c r="A53" s="177" t="s">
        <v>73</v>
      </c>
      <c r="B53" s="180"/>
      <c r="C53" s="180"/>
      <c r="D53" s="180"/>
      <c r="E53" s="181"/>
      <c r="F53" s="23" t="s">
        <v>65</v>
      </c>
      <c r="G53" s="23" t="s">
        <v>74</v>
      </c>
      <c r="H53" s="23" t="s">
        <v>257</v>
      </c>
      <c r="I53" s="58"/>
      <c r="J53" s="55">
        <f>J54</f>
        <v>71.6</v>
      </c>
    </row>
    <row r="54" spans="1:10" ht="43.5" customHeight="1">
      <c r="A54" s="177" t="s">
        <v>131</v>
      </c>
      <c r="B54" s="180"/>
      <c r="C54" s="180"/>
      <c r="D54" s="180"/>
      <c r="E54" s="181"/>
      <c r="F54" s="23" t="s">
        <v>65</v>
      </c>
      <c r="G54" s="23" t="s">
        <v>74</v>
      </c>
      <c r="H54" s="23" t="s">
        <v>257</v>
      </c>
      <c r="I54" s="58" t="s">
        <v>104</v>
      </c>
      <c r="J54" s="55">
        <f>75-3-0.4</f>
        <v>71.6</v>
      </c>
    </row>
    <row r="55" spans="1:10" ht="18.75" customHeight="1">
      <c r="A55" s="182" t="s">
        <v>75</v>
      </c>
      <c r="B55" s="183"/>
      <c r="C55" s="183"/>
      <c r="D55" s="183"/>
      <c r="E55" s="184"/>
      <c r="F55" s="23" t="s">
        <v>69</v>
      </c>
      <c r="G55" s="23"/>
      <c r="H55" s="23"/>
      <c r="I55" s="23"/>
      <c r="J55" s="56">
        <f>J56</f>
        <v>227.6</v>
      </c>
    </row>
    <row r="56" spans="1:10" ht="19.5" customHeight="1">
      <c r="A56" s="171" t="s">
        <v>124</v>
      </c>
      <c r="B56" s="172"/>
      <c r="C56" s="172"/>
      <c r="D56" s="172"/>
      <c r="E56" s="173"/>
      <c r="F56" s="23" t="s">
        <v>69</v>
      </c>
      <c r="G56" s="23" t="s">
        <v>67</v>
      </c>
      <c r="H56" s="23"/>
      <c r="I56" s="23"/>
      <c r="J56" s="56">
        <f>J57</f>
        <v>227.6</v>
      </c>
    </row>
    <row r="57" spans="1:10" ht="18.75" customHeight="1">
      <c r="A57" s="177" t="s">
        <v>110</v>
      </c>
      <c r="B57" s="180"/>
      <c r="C57" s="180"/>
      <c r="D57" s="180"/>
      <c r="E57" s="181"/>
      <c r="F57" s="23" t="s">
        <v>69</v>
      </c>
      <c r="G57" s="23" t="s">
        <v>67</v>
      </c>
      <c r="H57" s="23" t="s">
        <v>261</v>
      </c>
      <c r="I57" s="23"/>
      <c r="J57" s="56">
        <f>J58</f>
        <v>227.6</v>
      </c>
    </row>
    <row r="58" spans="1:10" ht="31.5" customHeight="1">
      <c r="A58" s="210" t="s">
        <v>111</v>
      </c>
      <c r="B58" s="211"/>
      <c r="C58" s="211"/>
      <c r="D58" s="211"/>
      <c r="E58" s="212"/>
      <c r="F58" s="23" t="s">
        <v>69</v>
      </c>
      <c r="G58" s="23" t="s">
        <v>67</v>
      </c>
      <c r="H58" s="23" t="s">
        <v>260</v>
      </c>
      <c r="I58" s="23"/>
      <c r="J58" s="55">
        <f>J59+J60</f>
        <v>227.6</v>
      </c>
    </row>
    <row r="59" spans="1:13" ht="31.5" customHeight="1">
      <c r="A59" s="177" t="s">
        <v>132</v>
      </c>
      <c r="B59" s="180"/>
      <c r="C59" s="180"/>
      <c r="D59" s="180"/>
      <c r="E59" s="181"/>
      <c r="F59" s="23" t="s">
        <v>69</v>
      </c>
      <c r="G59" s="23" t="s">
        <v>67</v>
      </c>
      <c r="H59" s="23" t="s">
        <v>260</v>
      </c>
      <c r="I59" s="23" t="s">
        <v>103</v>
      </c>
      <c r="J59" s="55">
        <v>190</v>
      </c>
      <c r="M59" s="25"/>
    </row>
    <row r="60" spans="1:10" ht="41.25" customHeight="1">
      <c r="A60" s="177" t="s">
        <v>131</v>
      </c>
      <c r="B60" s="180"/>
      <c r="C60" s="180"/>
      <c r="D60" s="180"/>
      <c r="E60" s="181"/>
      <c r="F60" s="23" t="s">
        <v>69</v>
      </c>
      <c r="G60" s="23" t="s">
        <v>67</v>
      </c>
      <c r="H60" s="23" t="s">
        <v>260</v>
      </c>
      <c r="I60" s="23" t="s">
        <v>104</v>
      </c>
      <c r="J60" s="56">
        <v>37.6</v>
      </c>
    </row>
    <row r="61" spans="1:10" ht="28.5" customHeight="1">
      <c r="A61" s="182" t="s">
        <v>76</v>
      </c>
      <c r="B61" s="183"/>
      <c r="C61" s="183"/>
      <c r="D61" s="183"/>
      <c r="E61" s="184"/>
      <c r="F61" s="23" t="s">
        <v>67</v>
      </c>
      <c r="G61" s="23"/>
      <c r="H61" s="23"/>
      <c r="I61" s="23"/>
      <c r="J61" s="55">
        <f>J62</f>
        <v>159</v>
      </c>
    </row>
    <row r="62" spans="1:10" ht="17.25" customHeight="1">
      <c r="A62" s="170" t="s">
        <v>78</v>
      </c>
      <c r="B62" s="170"/>
      <c r="C62" s="170"/>
      <c r="D62" s="170"/>
      <c r="E62" s="170"/>
      <c r="F62" s="23" t="s">
        <v>67</v>
      </c>
      <c r="G62" s="23" t="s">
        <v>79</v>
      </c>
      <c r="H62" s="34"/>
      <c r="I62" s="23"/>
      <c r="J62" s="55">
        <f>J63</f>
        <v>159</v>
      </c>
    </row>
    <row r="63" spans="1:10" ht="27" customHeight="1">
      <c r="A63" s="171" t="s">
        <v>206</v>
      </c>
      <c r="B63" s="172"/>
      <c r="C63" s="172"/>
      <c r="D63" s="172"/>
      <c r="E63" s="173"/>
      <c r="F63" s="23" t="s">
        <v>67</v>
      </c>
      <c r="G63" s="35" t="s">
        <v>79</v>
      </c>
      <c r="H63" s="36" t="s">
        <v>258</v>
      </c>
      <c r="I63" s="37"/>
      <c r="J63" s="55">
        <f>J64</f>
        <v>159</v>
      </c>
    </row>
    <row r="64" spans="1:10" ht="29.25" customHeight="1">
      <c r="A64" s="210" t="s">
        <v>178</v>
      </c>
      <c r="B64" s="211"/>
      <c r="C64" s="211"/>
      <c r="D64" s="211"/>
      <c r="E64" s="212"/>
      <c r="F64" s="23" t="s">
        <v>67</v>
      </c>
      <c r="G64" s="35" t="s">
        <v>79</v>
      </c>
      <c r="H64" s="36" t="s">
        <v>259</v>
      </c>
      <c r="I64" s="37"/>
      <c r="J64" s="55">
        <f>J65</f>
        <v>159</v>
      </c>
    </row>
    <row r="65" spans="1:10" ht="40.5" customHeight="1">
      <c r="A65" s="177" t="s">
        <v>131</v>
      </c>
      <c r="B65" s="180"/>
      <c r="C65" s="180"/>
      <c r="D65" s="180"/>
      <c r="E65" s="181"/>
      <c r="F65" s="23" t="s">
        <v>67</v>
      </c>
      <c r="G65" s="35" t="s">
        <v>79</v>
      </c>
      <c r="H65" s="36" t="s">
        <v>259</v>
      </c>
      <c r="I65" s="37" t="s">
        <v>104</v>
      </c>
      <c r="J65" s="55">
        <v>159</v>
      </c>
    </row>
    <row r="66" spans="1:10" ht="15" customHeight="1">
      <c r="A66" s="182" t="s">
        <v>80</v>
      </c>
      <c r="B66" s="183"/>
      <c r="C66" s="183"/>
      <c r="D66" s="183"/>
      <c r="E66" s="184"/>
      <c r="F66" s="23" t="s">
        <v>70</v>
      </c>
      <c r="G66" s="23"/>
      <c r="H66" s="39"/>
      <c r="I66" s="23"/>
      <c r="J66" s="55">
        <f>J67</f>
        <v>309.3</v>
      </c>
    </row>
    <row r="67" spans="1:10" ht="16.5" customHeight="1">
      <c r="A67" s="177" t="s">
        <v>235</v>
      </c>
      <c r="B67" s="180"/>
      <c r="C67" s="180"/>
      <c r="D67" s="180"/>
      <c r="E67" s="181"/>
      <c r="F67" s="23" t="s">
        <v>70</v>
      </c>
      <c r="G67" s="23" t="s">
        <v>82</v>
      </c>
      <c r="H67" s="34"/>
      <c r="I67" s="23"/>
      <c r="J67" s="55">
        <f>J68</f>
        <v>309.3</v>
      </c>
    </row>
    <row r="68" spans="1:10" ht="23.25" customHeight="1">
      <c r="A68" s="177" t="s">
        <v>262</v>
      </c>
      <c r="B68" s="180"/>
      <c r="C68" s="180"/>
      <c r="D68" s="180"/>
      <c r="E68" s="181"/>
      <c r="F68" s="23" t="s">
        <v>70</v>
      </c>
      <c r="G68" s="23" t="s">
        <v>82</v>
      </c>
      <c r="H68" s="38" t="s">
        <v>287</v>
      </c>
      <c r="I68" s="37"/>
      <c r="J68" s="55">
        <f>J74+J75</f>
        <v>309.3</v>
      </c>
    </row>
    <row r="69" spans="1:10" ht="47.25" customHeight="1" hidden="1">
      <c r="A69" s="159" t="s">
        <v>200</v>
      </c>
      <c r="B69" s="160"/>
      <c r="C69" s="160"/>
      <c r="D69" s="160"/>
      <c r="E69" s="161"/>
      <c r="F69" s="23" t="s">
        <v>70</v>
      </c>
      <c r="G69" s="23" t="s">
        <v>77</v>
      </c>
      <c r="H69" s="23" t="s">
        <v>207</v>
      </c>
      <c r="I69" s="37"/>
      <c r="J69" s="55">
        <f>J70</f>
        <v>0</v>
      </c>
    </row>
    <row r="70" spans="1:10" ht="66.75" customHeight="1" hidden="1">
      <c r="A70" s="177" t="s">
        <v>144</v>
      </c>
      <c r="B70" s="180"/>
      <c r="C70" s="180"/>
      <c r="D70" s="180"/>
      <c r="E70" s="181"/>
      <c r="F70" s="23" t="s">
        <v>70</v>
      </c>
      <c r="G70" s="23" t="s">
        <v>77</v>
      </c>
      <c r="H70" s="23" t="s">
        <v>207</v>
      </c>
      <c r="I70" s="37"/>
      <c r="J70" s="55">
        <f>J71</f>
        <v>0</v>
      </c>
    </row>
    <row r="71" spans="1:10" ht="16.5" customHeight="1" hidden="1">
      <c r="A71" s="177" t="s">
        <v>91</v>
      </c>
      <c r="B71" s="180"/>
      <c r="C71" s="180"/>
      <c r="D71" s="180"/>
      <c r="E71" s="181"/>
      <c r="F71" s="23" t="s">
        <v>70</v>
      </c>
      <c r="G71" s="23" t="s">
        <v>77</v>
      </c>
      <c r="H71" s="23" t="s">
        <v>207</v>
      </c>
      <c r="I71" s="37" t="s">
        <v>119</v>
      </c>
      <c r="J71" s="55">
        <v>0</v>
      </c>
    </row>
    <row r="72" spans="1:10" ht="39" customHeight="1" hidden="1">
      <c r="A72" s="177"/>
      <c r="B72" s="180"/>
      <c r="C72" s="180"/>
      <c r="D72" s="180"/>
      <c r="E72" s="181"/>
      <c r="F72" s="23"/>
      <c r="G72" s="35"/>
      <c r="H72" s="38"/>
      <c r="I72" s="37"/>
      <c r="J72" s="55"/>
    </row>
    <row r="73" spans="1:10" ht="42" customHeight="1">
      <c r="A73" s="180" t="s">
        <v>295</v>
      </c>
      <c r="B73" s="180"/>
      <c r="C73" s="180"/>
      <c r="D73" s="180"/>
      <c r="E73" s="181"/>
      <c r="F73" s="23" t="s">
        <v>70</v>
      </c>
      <c r="G73" s="35" t="s">
        <v>82</v>
      </c>
      <c r="H73" s="38" t="s">
        <v>292</v>
      </c>
      <c r="I73" s="37"/>
      <c r="J73" s="55">
        <f>J74</f>
        <v>158</v>
      </c>
    </row>
    <row r="74" spans="1:10" ht="43.5" customHeight="1">
      <c r="A74" s="177" t="s">
        <v>294</v>
      </c>
      <c r="B74" s="180"/>
      <c r="C74" s="180"/>
      <c r="D74" s="180"/>
      <c r="E74" s="181"/>
      <c r="F74" s="23" t="s">
        <v>70</v>
      </c>
      <c r="G74" s="35" t="s">
        <v>82</v>
      </c>
      <c r="H74" s="38" t="s">
        <v>288</v>
      </c>
      <c r="I74" s="37" t="s">
        <v>289</v>
      </c>
      <c r="J74" s="55">
        <v>158</v>
      </c>
    </row>
    <row r="75" spans="1:10" ht="39" customHeight="1">
      <c r="A75" s="177" t="s">
        <v>291</v>
      </c>
      <c r="B75" s="180"/>
      <c r="C75" s="180"/>
      <c r="D75" s="180"/>
      <c r="E75" s="181"/>
      <c r="F75" s="23" t="s">
        <v>70</v>
      </c>
      <c r="G75" s="35" t="s">
        <v>82</v>
      </c>
      <c r="H75" s="76" t="s">
        <v>290</v>
      </c>
      <c r="I75" s="37"/>
      <c r="J75" s="55">
        <v>151.3</v>
      </c>
    </row>
    <row r="76" spans="1:10" ht="39" customHeight="1">
      <c r="A76" s="177" t="s">
        <v>294</v>
      </c>
      <c r="B76" s="180"/>
      <c r="C76" s="180"/>
      <c r="D76" s="180"/>
      <c r="E76" s="181"/>
      <c r="F76" s="23" t="s">
        <v>70</v>
      </c>
      <c r="G76" s="35" t="s">
        <v>82</v>
      </c>
      <c r="H76" s="76" t="s">
        <v>293</v>
      </c>
      <c r="I76" s="37" t="s">
        <v>289</v>
      </c>
      <c r="J76" s="55">
        <v>151.3</v>
      </c>
    </row>
    <row r="77" spans="1:10" ht="18.75" customHeight="1">
      <c r="A77" s="182" t="s">
        <v>81</v>
      </c>
      <c r="B77" s="183"/>
      <c r="C77" s="183"/>
      <c r="D77" s="183"/>
      <c r="E77" s="184"/>
      <c r="F77" s="23" t="s">
        <v>82</v>
      </c>
      <c r="G77" s="23"/>
      <c r="H77" s="39"/>
      <c r="I77" s="23"/>
      <c r="J77" s="55">
        <f>J78</f>
        <v>2471.51</v>
      </c>
    </row>
    <row r="78" spans="1:12" ht="17.25" customHeight="1">
      <c r="A78" s="194" t="s">
        <v>83</v>
      </c>
      <c r="B78" s="194"/>
      <c r="C78" s="194"/>
      <c r="D78" s="194"/>
      <c r="E78" s="194"/>
      <c r="F78" s="23" t="s">
        <v>82</v>
      </c>
      <c r="G78" s="23" t="s">
        <v>67</v>
      </c>
      <c r="H78" s="34"/>
      <c r="I78" s="23"/>
      <c r="J78" s="55">
        <f>J80+J87</f>
        <v>2471.51</v>
      </c>
      <c r="L78" s="25"/>
    </row>
    <row r="79" spans="1:10" ht="29.25" customHeight="1">
      <c r="A79" s="194" t="s">
        <v>203</v>
      </c>
      <c r="B79" s="194"/>
      <c r="C79" s="194"/>
      <c r="D79" s="194"/>
      <c r="E79" s="194"/>
      <c r="F79" s="23" t="s">
        <v>82</v>
      </c>
      <c r="G79" s="35" t="s">
        <v>67</v>
      </c>
      <c r="H79" s="34" t="s">
        <v>263</v>
      </c>
      <c r="I79" s="37"/>
      <c r="J79" s="55">
        <f>J80</f>
        <v>1453.41</v>
      </c>
    </row>
    <row r="80" spans="1:10" ht="16.5" customHeight="1">
      <c r="A80" s="177" t="s">
        <v>151</v>
      </c>
      <c r="B80" s="180"/>
      <c r="C80" s="180"/>
      <c r="D80" s="180"/>
      <c r="E80" s="181"/>
      <c r="F80" s="23" t="s">
        <v>82</v>
      </c>
      <c r="G80" s="35" t="s">
        <v>67</v>
      </c>
      <c r="H80" s="34" t="s">
        <v>264</v>
      </c>
      <c r="I80" s="37"/>
      <c r="J80" s="55">
        <f>J81+J83+J85</f>
        <v>1453.41</v>
      </c>
    </row>
    <row r="81" spans="1:10" ht="19.5" customHeight="1">
      <c r="A81" s="171" t="s">
        <v>112</v>
      </c>
      <c r="B81" s="172"/>
      <c r="C81" s="172"/>
      <c r="D81" s="172"/>
      <c r="E81" s="173"/>
      <c r="F81" s="23" t="s">
        <v>82</v>
      </c>
      <c r="G81" s="35" t="s">
        <v>67</v>
      </c>
      <c r="H81" s="40" t="s">
        <v>266</v>
      </c>
      <c r="I81" s="37"/>
      <c r="J81" s="55">
        <f>J82</f>
        <v>453.44000000000005</v>
      </c>
    </row>
    <row r="82" spans="1:10" ht="26.25" customHeight="1">
      <c r="A82" s="177" t="s">
        <v>131</v>
      </c>
      <c r="B82" s="180"/>
      <c r="C82" s="180"/>
      <c r="D82" s="180"/>
      <c r="E82" s="181"/>
      <c r="F82" s="23" t="s">
        <v>82</v>
      </c>
      <c r="G82" s="35" t="s">
        <v>67</v>
      </c>
      <c r="H82" s="40" t="s">
        <v>265</v>
      </c>
      <c r="I82" s="37" t="s">
        <v>104</v>
      </c>
      <c r="J82" s="55">
        <f>853.44+200-400-200</f>
        <v>453.44000000000005</v>
      </c>
    </row>
    <row r="83" spans="1:10" ht="19.5" customHeight="1">
      <c r="A83" s="171" t="s">
        <v>113</v>
      </c>
      <c r="B83" s="172"/>
      <c r="C83" s="172"/>
      <c r="D83" s="172"/>
      <c r="E83" s="173"/>
      <c r="F83" s="23" t="s">
        <v>82</v>
      </c>
      <c r="G83" s="35" t="s">
        <v>67</v>
      </c>
      <c r="H83" s="40" t="s">
        <v>267</v>
      </c>
      <c r="I83" s="37"/>
      <c r="J83" s="55">
        <f>J84</f>
        <v>205.2</v>
      </c>
    </row>
    <row r="84" spans="1:10" ht="26.25" customHeight="1">
      <c r="A84" s="177" t="s">
        <v>131</v>
      </c>
      <c r="B84" s="180"/>
      <c r="C84" s="180"/>
      <c r="D84" s="180"/>
      <c r="E84" s="181"/>
      <c r="F84" s="28" t="s">
        <v>82</v>
      </c>
      <c r="G84" s="35" t="s">
        <v>67</v>
      </c>
      <c r="H84" s="40" t="s">
        <v>267</v>
      </c>
      <c r="I84" s="37" t="s">
        <v>104</v>
      </c>
      <c r="J84" s="55">
        <f>105.2+100</f>
        <v>205.2</v>
      </c>
    </row>
    <row r="85" spans="1:10" ht="31.5" customHeight="1">
      <c r="A85" s="171" t="s">
        <v>114</v>
      </c>
      <c r="B85" s="172"/>
      <c r="C85" s="172"/>
      <c r="D85" s="172"/>
      <c r="E85" s="173"/>
      <c r="F85" s="23" t="s">
        <v>82</v>
      </c>
      <c r="G85" s="35" t="s">
        <v>67</v>
      </c>
      <c r="H85" s="40" t="s">
        <v>277</v>
      </c>
      <c r="I85" s="37"/>
      <c r="J85" s="55">
        <f>J86</f>
        <v>794.77</v>
      </c>
    </row>
    <row r="86" spans="1:10" ht="41.25" customHeight="1">
      <c r="A86" s="177" t="s">
        <v>131</v>
      </c>
      <c r="B86" s="180"/>
      <c r="C86" s="180"/>
      <c r="D86" s="180"/>
      <c r="E86" s="181"/>
      <c r="F86" s="23" t="s">
        <v>82</v>
      </c>
      <c r="G86" s="35" t="s">
        <v>67</v>
      </c>
      <c r="H86" s="40" t="s">
        <v>278</v>
      </c>
      <c r="I86" s="37" t="s">
        <v>104</v>
      </c>
      <c r="J86" s="55">
        <f>547.04+27.23+239.3-18.8</f>
        <v>794.77</v>
      </c>
    </row>
    <row r="87" spans="1:10" ht="40.5" customHeight="1">
      <c r="A87" s="159" t="s">
        <v>198</v>
      </c>
      <c r="B87" s="160"/>
      <c r="C87" s="160"/>
      <c r="D87" s="160"/>
      <c r="E87" s="161"/>
      <c r="F87" s="23" t="s">
        <v>82</v>
      </c>
      <c r="G87" s="23" t="s">
        <v>67</v>
      </c>
      <c r="H87" s="23" t="s">
        <v>279</v>
      </c>
      <c r="I87" s="23"/>
      <c r="J87" s="55">
        <f>J88</f>
        <v>1018.1</v>
      </c>
    </row>
    <row r="88" spans="1:14" ht="46.5" customHeight="1">
      <c r="A88" s="177" t="s">
        <v>131</v>
      </c>
      <c r="B88" s="180"/>
      <c r="C88" s="180"/>
      <c r="D88" s="180"/>
      <c r="E88" s="181"/>
      <c r="F88" s="23" t="s">
        <v>82</v>
      </c>
      <c r="G88" s="23" t="s">
        <v>67</v>
      </c>
      <c r="H88" s="23" t="s">
        <v>280</v>
      </c>
      <c r="I88" s="23" t="s">
        <v>104</v>
      </c>
      <c r="J88" s="55">
        <f>400+200+200+200+18.1</f>
        <v>1018.1</v>
      </c>
      <c r="L88" s="25"/>
      <c r="N88" s="25"/>
    </row>
    <row r="89" spans="1:10" ht="15.75" customHeight="1">
      <c r="A89" s="182" t="s">
        <v>268</v>
      </c>
      <c r="B89" s="183"/>
      <c r="C89" s="183"/>
      <c r="D89" s="183"/>
      <c r="E89" s="184"/>
      <c r="F89" s="22" t="s">
        <v>272</v>
      </c>
      <c r="G89" s="22"/>
      <c r="H89" s="74"/>
      <c r="I89" s="22"/>
      <c r="J89" s="75">
        <f>J90</f>
        <v>18.8</v>
      </c>
    </row>
    <row r="90" spans="1:10" ht="21.75" customHeight="1">
      <c r="A90" s="177" t="s">
        <v>269</v>
      </c>
      <c r="B90" s="180"/>
      <c r="C90" s="180"/>
      <c r="D90" s="180"/>
      <c r="E90" s="181"/>
      <c r="F90" s="23" t="s">
        <v>272</v>
      </c>
      <c r="G90" s="23" t="s">
        <v>272</v>
      </c>
      <c r="H90" s="39"/>
      <c r="I90" s="23"/>
      <c r="J90" s="55">
        <f>J91</f>
        <v>18.8</v>
      </c>
    </row>
    <row r="91" spans="1:10" ht="21" customHeight="1">
      <c r="A91" s="177" t="s">
        <v>270</v>
      </c>
      <c r="B91" s="180"/>
      <c r="C91" s="180"/>
      <c r="D91" s="180"/>
      <c r="E91" s="181"/>
      <c r="F91" s="23" t="s">
        <v>272</v>
      </c>
      <c r="G91" s="23" t="s">
        <v>272</v>
      </c>
      <c r="H91" s="39" t="s">
        <v>273</v>
      </c>
      <c r="I91" s="23"/>
      <c r="J91" s="55">
        <f>J92</f>
        <v>18.8</v>
      </c>
    </row>
    <row r="92" spans="1:10" ht="25.5" customHeight="1">
      <c r="A92" s="177" t="s">
        <v>271</v>
      </c>
      <c r="B92" s="180"/>
      <c r="C92" s="180"/>
      <c r="D92" s="180"/>
      <c r="E92" s="181"/>
      <c r="F92" s="23" t="s">
        <v>272</v>
      </c>
      <c r="G92" s="23" t="s">
        <v>272</v>
      </c>
      <c r="H92" s="39" t="s">
        <v>274</v>
      </c>
      <c r="I92" s="23"/>
      <c r="J92" s="55">
        <f>J93</f>
        <v>18.8</v>
      </c>
    </row>
    <row r="93" spans="1:10" ht="41.25" customHeight="1">
      <c r="A93" s="177" t="s">
        <v>131</v>
      </c>
      <c r="B93" s="180"/>
      <c r="C93" s="180"/>
      <c r="D93" s="180"/>
      <c r="E93" s="181"/>
      <c r="F93" s="23" t="s">
        <v>272</v>
      </c>
      <c r="G93" s="23" t="s">
        <v>272</v>
      </c>
      <c r="H93" s="39" t="s">
        <v>275</v>
      </c>
      <c r="I93" s="23" t="s">
        <v>104</v>
      </c>
      <c r="J93" s="55">
        <v>18.8</v>
      </c>
    </row>
    <row r="94" spans="1:10" ht="15.75" customHeight="1">
      <c r="A94" s="182" t="s">
        <v>129</v>
      </c>
      <c r="B94" s="183"/>
      <c r="C94" s="183"/>
      <c r="D94" s="183"/>
      <c r="E94" s="184"/>
      <c r="F94" s="23" t="s">
        <v>95</v>
      </c>
      <c r="G94" s="23"/>
      <c r="H94" s="39"/>
      <c r="I94" s="23"/>
      <c r="J94" s="55">
        <f>ROUND(J95,1)</f>
        <v>1349.4</v>
      </c>
    </row>
    <row r="95" spans="1:10" ht="14.25" customHeight="1">
      <c r="A95" s="177" t="s">
        <v>130</v>
      </c>
      <c r="B95" s="180"/>
      <c r="C95" s="180"/>
      <c r="D95" s="180"/>
      <c r="E95" s="181"/>
      <c r="F95" s="23" t="s">
        <v>95</v>
      </c>
      <c r="G95" s="23" t="s">
        <v>65</v>
      </c>
      <c r="H95" s="33"/>
      <c r="I95" s="23"/>
      <c r="J95" s="55">
        <f>J96+J102</f>
        <v>1349.4</v>
      </c>
    </row>
    <row r="96" spans="1:10" ht="14.25" customHeight="1">
      <c r="A96" s="177" t="s">
        <v>145</v>
      </c>
      <c r="B96" s="180"/>
      <c r="C96" s="180"/>
      <c r="D96" s="180"/>
      <c r="E96" s="181"/>
      <c r="F96" s="23" t="s">
        <v>95</v>
      </c>
      <c r="G96" s="23" t="s">
        <v>65</v>
      </c>
      <c r="H96" s="23" t="s">
        <v>276</v>
      </c>
      <c r="I96" s="23"/>
      <c r="J96" s="55">
        <f>J97</f>
        <v>1349.4</v>
      </c>
    </row>
    <row r="97" spans="1:10" ht="38.25" customHeight="1">
      <c r="A97" s="159" t="s">
        <v>200</v>
      </c>
      <c r="B97" s="160"/>
      <c r="C97" s="160"/>
      <c r="D97" s="160"/>
      <c r="E97" s="161"/>
      <c r="F97" s="23" t="s">
        <v>95</v>
      </c>
      <c r="G97" s="23" t="s">
        <v>65</v>
      </c>
      <c r="H97" s="23" t="s">
        <v>240</v>
      </c>
      <c r="I97" s="23"/>
      <c r="J97" s="55">
        <f>J98</f>
        <v>1349.4</v>
      </c>
    </row>
    <row r="98" spans="1:10" ht="38.25" customHeight="1">
      <c r="A98" s="177" t="s">
        <v>153</v>
      </c>
      <c r="B98" s="180"/>
      <c r="C98" s="180"/>
      <c r="D98" s="180"/>
      <c r="E98" s="181"/>
      <c r="F98" s="23" t="s">
        <v>95</v>
      </c>
      <c r="G98" s="23" t="s">
        <v>65</v>
      </c>
      <c r="H98" s="23" t="s">
        <v>241</v>
      </c>
      <c r="I98" s="23"/>
      <c r="J98" s="55">
        <f>J99</f>
        <v>1349.4</v>
      </c>
    </row>
    <row r="99" spans="1:10" ht="18.75" customHeight="1">
      <c r="A99" s="177" t="s">
        <v>91</v>
      </c>
      <c r="B99" s="180"/>
      <c r="C99" s="180"/>
      <c r="D99" s="180"/>
      <c r="E99" s="181"/>
      <c r="F99" s="23" t="s">
        <v>95</v>
      </c>
      <c r="G99" s="23" t="s">
        <v>65</v>
      </c>
      <c r="H99" s="23" t="s">
        <v>241</v>
      </c>
      <c r="I99" s="23" t="s">
        <v>119</v>
      </c>
      <c r="J99" s="55">
        <v>1349.4</v>
      </c>
    </row>
    <row r="100" spans="1:10" ht="12.75" customHeight="1" hidden="1">
      <c r="A100" s="177" t="s">
        <v>154</v>
      </c>
      <c r="B100" s="180"/>
      <c r="C100" s="180"/>
      <c r="D100" s="180"/>
      <c r="E100" s="181"/>
      <c r="F100" s="23" t="s">
        <v>95</v>
      </c>
      <c r="G100" s="23" t="s">
        <v>65</v>
      </c>
      <c r="H100" s="23" t="s">
        <v>163</v>
      </c>
      <c r="I100" s="23"/>
      <c r="J100" s="55">
        <f>J101</f>
        <v>0</v>
      </c>
    </row>
    <row r="101" spans="1:10" ht="12.75" customHeight="1" hidden="1">
      <c r="A101" s="177" t="s">
        <v>161</v>
      </c>
      <c r="B101" s="180"/>
      <c r="C101" s="180"/>
      <c r="D101" s="180"/>
      <c r="E101" s="181"/>
      <c r="F101" s="23" t="s">
        <v>95</v>
      </c>
      <c r="G101" s="23" t="s">
        <v>65</v>
      </c>
      <c r="H101" s="23" t="s">
        <v>162</v>
      </c>
      <c r="I101" s="23"/>
      <c r="J101" s="55">
        <f>J104</f>
        <v>0</v>
      </c>
    </row>
    <row r="102" spans="1:10" ht="1.5" customHeight="1" hidden="1">
      <c r="A102" s="177" t="s">
        <v>154</v>
      </c>
      <c r="B102" s="178"/>
      <c r="C102" s="178"/>
      <c r="D102" s="178"/>
      <c r="E102" s="179"/>
      <c r="F102" s="23" t="s">
        <v>95</v>
      </c>
      <c r="G102" s="23" t="s">
        <v>65</v>
      </c>
      <c r="H102" s="23" t="s">
        <v>163</v>
      </c>
      <c r="I102" s="23"/>
      <c r="J102" s="55">
        <f>J103+J105</f>
        <v>0</v>
      </c>
    </row>
    <row r="103" spans="1:10" ht="15.75" customHeight="1" hidden="1">
      <c r="A103" s="177" t="s">
        <v>204</v>
      </c>
      <c r="B103" s="178"/>
      <c r="C103" s="178"/>
      <c r="D103" s="178"/>
      <c r="E103" s="179"/>
      <c r="F103" s="23" t="s">
        <v>95</v>
      </c>
      <c r="G103" s="23" t="s">
        <v>65</v>
      </c>
      <c r="H103" s="23" t="s">
        <v>162</v>
      </c>
      <c r="I103" s="23"/>
      <c r="J103" s="55">
        <f>J104</f>
        <v>0</v>
      </c>
    </row>
    <row r="104" spans="1:10" ht="37.5" customHeight="1" hidden="1">
      <c r="A104" s="177" t="s">
        <v>131</v>
      </c>
      <c r="B104" s="180"/>
      <c r="C104" s="180"/>
      <c r="D104" s="180"/>
      <c r="E104" s="181"/>
      <c r="F104" s="23" t="s">
        <v>95</v>
      </c>
      <c r="G104" s="23" t="s">
        <v>65</v>
      </c>
      <c r="H104" s="23" t="s">
        <v>162</v>
      </c>
      <c r="I104" s="23" t="s">
        <v>104</v>
      </c>
      <c r="J104" s="55"/>
    </row>
    <row r="105" spans="1:10" ht="41.25" customHeight="1" hidden="1">
      <c r="A105" s="159" t="s">
        <v>198</v>
      </c>
      <c r="B105" s="160"/>
      <c r="C105" s="160"/>
      <c r="D105" s="160"/>
      <c r="E105" s="161"/>
      <c r="F105" s="23" t="s">
        <v>95</v>
      </c>
      <c r="G105" s="23" t="s">
        <v>65</v>
      </c>
      <c r="H105" s="23" t="s">
        <v>205</v>
      </c>
      <c r="I105" s="23"/>
      <c r="J105" s="55">
        <f>J106</f>
        <v>0</v>
      </c>
    </row>
    <row r="106" spans="1:10" ht="17.25" customHeight="1" hidden="1">
      <c r="A106" s="177" t="s">
        <v>91</v>
      </c>
      <c r="B106" s="180"/>
      <c r="C106" s="180"/>
      <c r="D106" s="180"/>
      <c r="E106" s="181"/>
      <c r="F106" s="23" t="s">
        <v>95</v>
      </c>
      <c r="G106" s="23" t="s">
        <v>65</v>
      </c>
      <c r="H106" s="23" t="s">
        <v>205</v>
      </c>
      <c r="I106" s="23" t="s">
        <v>119</v>
      </c>
      <c r="J106" s="55"/>
    </row>
    <row r="107" spans="1:10" ht="20.25" customHeight="1">
      <c r="A107" s="182" t="s">
        <v>86</v>
      </c>
      <c r="B107" s="183"/>
      <c r="C107" s="183"/>
      <c r="D107" s="183"/>
      <c r="E107" s="184"/>
      <c r="F107" s="23" t="s">
        <v>79</v>
      </c>
      <c r="G107" s="23"/>
      <c r="H107" s="23"/>
      <c r="I107" s="23"/>
      <c r="J107" s="55">
        <f>J108+J112</f>
        <v>329.4</v>
      </c>
    </row>
    <row r="108" spans="1:10" ht="15" customHeight="1">
      <c r="A108" s="177" t="s">
        <v>87</v>
      </c>
      <c r="B108" s="180"/>
      <c r="C108" s="180"/>
      <c r="D108" s="180"/>
      <c r="E108" s="181"/>
      <c r="F108" s="23" t="s">
        <v>79</v>
      </c>
      <c r="G108" s="23" t="s">
        <v>65</v>
      </c>
      <c r="H108" s="23"/>
      <c r="I108" s="23"/>
      <c r="J108" s="55">
        <f>J109</f>
        <v>249.4</v>
      </c>
    </row>
    <row r="109" spans="1:10" ht="15" customHeight="1">
      <c r="A109" s="177" t="s">
        <v>115</v>
      </c>
      <c r="B109" s="180"/>
      <c r="C109" s="180"/>
      <c r="D109" s="180"/>
      <c r="E109" s="181"/>
      <c r="F109" s="23" t="s">
        <v>79</v>
      </c>
      <c r="G109" s="23" t="s">
        <v>65</v>
      </c>
      <c r="H109" s="23" t="s">
        <v>232</v>
      </c>
      <c r="I109" s="23"/>
      <c r="J109" s="55">
        <f>J111</f>
        <v>249.4</v>
      </c>
    </row>
    <row r="110" spans="1:10" ht="17.25" customHeight="1">
      <c r="A110" s="207" t="s">
        <v>155</v>
      </c>
      <c r="B110" s="208"/>
      <c r="C110" s="208"/>
      <c r="D110" s="208"/>
      <c r="E110" s="209"/>
      <c r="F110" s="34" t="s">
        <v>79</v>
      </c>
      <c r="G110" s="34" t="s">
        <v>65</v>
      </c>
      <c r="H110" s="23" t="s">
        <v>231</v>
      </c>
      <c r="I110" s="34"/>
      <c r="J110" s="57">
        <f>J111</f>
        <v>249.4</v>
      </c>
    </row>
    <row r="111" spans="1:10" ht="15.75" customHeight="1">
      <c r="A111" s="207" t="s">
        <v>116</v>
      </c>
      <c r="B111" s="208"/>
      <c r="C111" s="208"/>
      <c r="D111" s="208"/>
      <c r="E111" s="209"/>
      <c r="F111" s="34" t="s">
        <v>79</v>
      </c>
      <c r="G111" s="34" t="s">
        <v>65</v>
      </c>
      <c r="H111" s="23" t="s">
        <v>231</v>
      </c>
      <c r="I111" s="34" t="s">
        <v>230</v>
      </c>
      <c r="J111" s="57">
        <v>249.4</v>
      </c>
    </row>
    <row r="112" spans="1:10" ht="19.5" customHeight="1">
      <c r="A112" s="177" t="s">
        <v>186</v>
      </c>
      <c r="B112" s="178"/>
      <c r="C112" s="178"/>
      <c r="D112" s="178"/>
      <c r="E112" s="179"/>
      <c r="F112" s="34" t="s">
        <v>79</v>
      </c>
      <c r="G112" s="34" t="s">
        <v>67</v>
      </c>
      <c r="H112" s="23"/>
      <c r="I112" s="34"/>
      <c r="J112" s="57">
        <f>J113</f>
        <v>80</v>
      </c>
    </row>
    <row r="113" spans="1:10" ht="32.25" customHeight="1">
      <c r="A113" s="177" t="s">
        <v>185</v>
      </c>
      <c r="B113" s="178"/>
      <c r="C113" s="178"/>
      <c r="D113" s="178"/>
      <c r="E113" s="179"/>
      <c r="F113" s="34" t="s">
        <v>79</v>
      </c>
      <c r="G113" s="34" t="s">
        <v>67</v>
      </c>
      <c r="H113" s="23" t="s">
        <v>228</v>
      </c>
      <c r="I113" s="34"/>
      <c r="J113" s="57">
        <f>J114</f>
        <v>80</v>
      </c>
    </row>
    <row r="114" spans="1:10" ht="64.5" customHeight="1">
      <c r="A114" s="177" t="s">
        <v>189</v>
      </c>
      <c r="B114" s="178"/>
      <c r="C114" s="178"/>
      <c r="D114" s="178"/>
      <c r="E114" s="179"/>
      <c r="F114" s="34" t="s">
        <v>79</v>
      </c>
      <c r="G114" s="34" t="s">
        <v>67</v>
      </c>
      <c r="H114" s="23" t="s">
        <v>227</v>
      </c>
      <c r="I114" s="34"/>
      <c r="J114" s="57">
        <f>J115</f>
        <v>80</v>
      </c>
    </row>
    <row r="115" spans="1:10" ht="18.75" customHeight="1">
      <c r="A115" s="177" t="s">
        <v>187</v>
      </c>
      <c r="B115" s="178"/>
      <c r="C115" s="178"/>
      <c r="D115" s="178"/>
      <c r="E115" s="179"/>
      <c r="F115" s="34" t="s">
        <v>79</v>
      </c>
      <c r="G115" s="34" t="s">
        <v>67</v>
      </c>
      <c r="H115" s="23" t="s">
        <v>226</v>
      </c>
      <c r="I115" s="34" t="s">
        <v>188</v>
      </c>
      <c r="J115" s="57">
        <v>80</v>
      </c>
    </row>
    <row r="116" spans="1:10" ht="17.25" customHeight="1">
      <c r="A116" s="182" t="s">
        <v>84</v>
      </c>
      <c r="B116" s="180"/>
      <c r="C116" s="180"/>
      <c r="D116" s="180"/>
      <c r="E116" s="181"/>
      <c r="F116" s="23" t="s">
        <v>72</v>
      </c>
      <c r="G116" s="23"/>
      <c r="H116" s="23"/>
      <c r="I116" s="23"/>
      <c r="J116" s="55">
        <f>J119+J124</f>
        <v>2565.3999999999996</v>
      </c>
    </row>
    <row r="117" spans="1:10" ht="12.75" customHeight="1" hidden="1">
      <c r="A117" s="170" t="s">
        <v>85</v>
      </c>
      <c r="B117" s="170"/>
      <c r="C117" s="170"/>
      <c r="D117" s="170"/>
      <c r="E117" s="170"/>
      <c r="F117" s="23" t="s">
        <v>72</v>
      </c>
      <c r="G117" s="23" t="s">
        <v>65</v>
      </c>
      <c r="H117" s="23"/>
      <c r="I117" s="23"/>
      <c r="J117" s="55" t="e">
        <f>J120+J118</f>
        <v>#REF!</v>
      </c>
    </row>
    <row r="118" spans="1:10" ht="12.75" customHeight="1" hidden="1">
      <c r="A118" s="177" t="s">
        <v>157</v>
      </c>
      <c r="B118" s="180"/>
      <c r="C118" s="180"/>
      <c r="D118" s="180"/>
      <c r="E118" s="181"/>
      <c r="F118" s="23" t="s">
        <v>72</v>
      </c>
      <c r="G118" s="23" t="s">
        <v>65</v>
      </c>
      <c r="H118" s="23" t="s">
        <v>160</v>
      </c>
      <c r="I118" s="23"/>
      <c r="J118" s="55" t="e">
        <f>#REF!</f>
        <v>#REF!</v>
      </c>
    </row>
    <row r="119" spans="1:10" ht="26.25" customHeight="1">
      <c r="A119" s="171" t="s">
        <v>154</v>
      </c>
      <c r="B119" s="172"/>
      <c r="C119" s="172"/>
      <c r="D119" s="172"/>
      <c r="E119" s="173"/>
      <c r="F119" s="23" t="s">
        <v>72</v>
      </c>
      <c r="G119" s="23" t="s">
        <v>65</v>
      </c>
      <c r="H119" s="23" t="s">
        <v>229</v>
      </c>
      <c r="I119" s="23"/>
      <c r="J119" s="55">
        <f>J120</f>
        <v>2065.3999999999996</v>
      </c>
    </row>
    <row r="120" spans="1:10" ht="27" customHeight="1">
      <c r="A120" s="171" t="s">
        <v>117</v>
      </c>
      <c r="B120" s="172"/>
      <c r="C120" s="172"/>
      <c r="D120" s="172"/>
      <c r="E120" s="173"/>
      <c r="F120" s="23" t="s">
        <v>72</v>
      </c>
      <c r="G120" s="23" t="s">
        <v>65</v>
      </c>
      <c r="H120" s="23" t="s">
        <v>225</v>
      </c>
      <c r="I120" s="23"/>
      <c r="J120" s="55">
        <f>J121+J122+J123</f>
        <v>2065.3999999999996</v>
      </c>
    </row>
    <row r="121" spans="1:10" ht="21" customHeight="1">
      <c r="A121" s="177" t="s">
        <v>133</v>
      </c>
      <c r="B121" s="180"/>
      <c r="C121" s="180"/>
      <c r="D121" s="180"/>
      <c r="E121" s="181"/>
      <c r="F121" s="23" t="s">
        <v>72</v>
      </c>
      <c r="G121" s="23" t="s">
        <v>65</v>
      </c>
      <c r="H121" s="23" t="s">
        <v>225</v>
      </c>
      <c r="I121" s="23" t="s">
        <v>118</v>
      </c>
      <c r="J121" s="47">
        <v>1505.6</v>
      </c>
    </row>
    <row r="122" spans="1:10" ht="38.25" customHeight="1">
      <c r="A122" s="177" t="s">
        <v>131</v>
      </c>
      <c r="B122" s="180"/>
      <c r="C122" s="180"/>
      <c r="D122" s="180"/>
      <c r="E122" s="181"/>
      <c r="F122" s="23" t="s">
        <v>72</v>
      </c>
      <c r="G122" s="23" t="s">
        <v>65</v>
      </c>
      <c r="H122" s="23" t="s">
        <v>225</v>
      </c>
      <c r="I122" s="23" t="s">
        <v>104</v>
      </c>
      <c r="J122" s="47">
        <f>1054.8-400-100</f>
        <v>554.8</v>
      </c>
    </row>
    <row r="123" spans="1:10" ht="17.25" customHeight="1">
      <c r="A123" s="177" t="s">
        <v>105</v>
      </c>
      <c r="B123" s="180"/>
      <c r="C123" s="180"/>
      <c r="D123" s="180"/>
      <c r="E123" s="181"/>
      <c r="F123" s="23" t="s">
        <v>72</v>
      </c>
      <c r="G123" s="23" t="s">
        <v>65</v>
      </c>
      <c r="H123" s="23" t="s">
        <v>225</v>
      </c>
      <c r="I123" s="23" t="s">
        <v>106</v>
      </c>
      <c r="J123" s="47">
        <v>5</v>
      </c>
    </row>
    <row r="124" spans="1:10" ht="40.5" customHeight="1">
      <c r="A124" s="159" t="s">
        <v>198</v>
      </c>
      <c r="B124" s="160"/>
      <c r="C124" s="160"/>
      <c r="D124" s="160"/>
      <c r="E124" s="161"/>
      <c r="F124" s="23" t="s">
        <v>72</v>
      </c>
      <c r="G124" s="23" t="s">
        <v>65</v>
      </c>
      <c r="H124" s="23" t="s">
        <v>281</v>
      </c>
      <c r="I124" s="23"/>
      <c r="J124" s="47">
        <f>J125</f>
        <v>500</v>
      </c>
    </row>
    <row r="125" spans="1:10" ht="21" customHeight="1">
      <c r="A125" s="177" t="s">
        <v>91</v>
      </c>
      <c r="B125" s="180"/>
      <c r="C125" s="180"/>
      <c r="D125" s="180"/>
      <c r="E125" s="181"/>
      <c r="F125" s="23" t="s">
        <v>72</v>
      </c>
      <c r="G125" s="23" t="s">
        <v>65</v>
      </c>
      <c r="H125" s="23" t="s">
        <v>284</v>
      </c>
      <c r="I125" s="23" t="s">
        <v>104</v>
      </c>
      <c r="J125" s="47">
        <v>500</v>
      </c>
    </row>
    <row r="126" spans="1:10" ht="12.75" customHeight="1">
      <c r="A126" s="170" t="s">
        <v>88</v>
      </c>
      <c r="B126" s="170"/>
      <c r="C126" s="170"/>
      <c r="D126" s="170"/>
      <c r="E126" s="170"/>
      <c r="F126" s="21"/>
      <c r="G126" s="21"/>
      <c r="H126" s="21"/>
      <c r="I126" s="21"/>
      <c r="J126" s="46">
        <f>J11+J55+J61+J66+J77+J94+J107+J116+J89</f>
        <v>12421.31</v>
      </c>
    </row>
    <row r="131" ht="12.75">
      <c r="M131" s="1" t="s">
        <v>282</v>
      </c>
    </row>
    <row r="134" ht="12.75">
      <c r="K134" s="25"/>
    </row>
  </sheetData>
  <sheetProtection/>
  <mergeCells count="119">
    <mergeCell ref="A93:E93"/>
    <mergeCell ref="A75:E75"/>
    <mergeCell ref="A76:E76"/>
    <mergeCell ref="A73:E73"/>
    <mergeCell ref="A53:E53"/>
    <mergeCell ref="A54:E54"/>
    <mergeCell ref="A89:E89"/>
    <mergeCell ref="A90:E90"/>
    <mergeCell ref="A91:E91"/>
    <mergeCell ref="A92:E92"/>
    <mergeCell ref="A106:E106"/>
    <mergeCell ref="A114:E114"/>
    <mergeCell ref="A9:E9"/>
    <mergeCell ref="A10:E10"/>
    <mergeCell ref="A11:E11"/>
    <mergeCell ref="A16:E16"/>
    <mergeCell ref="A32:E32"/>
    <mergeCell ref="A35:E35"/>
    <mergeCell ref="A18:E18"/>
    <mergeCell ref="A19:E19"/>
    <mergeCell ref="A124:E124"/>
    <mergeCell ref="A125:E125"/>
    <mergeCell ref="A97:E97"/>
    <mergeCell ref="A98:E98"/>
    <mergeCell ref="A107:E107"/>
    <mergeCell ref="A108:E108"/>
    <mergeCell ref="A99:E99"/>
    <mergeCell ref="A104:E104"/>
    <mergeCell ref="A120:E120"/>
    <mergeCell ref="A123:E123"/>
    <mergeCell ref="A20:E20"/>
    <mergeCell ref="A22:E22"/>
    <mergeCell ref="A23:E23"/>
    <mergeCell ref="A31:E31"/>
    <mergeCell ref="A30:E30"/>
    <mergeCell ref="A21:E21"/>
    <mergeCell ref="A24:E24"/>
    <mergeCell ref="A25:E25"/>
    <mergeCell ref="A26:E26"/>
    <mergeCell ref="A50:E50"/>
    <mergeCell ref="A121:E121"/>
    <mergeCell ref="A122:E122"/>
    <mergeCell ref="A117:E117"/>
    <mergeCell ref="A100:E100"/>
    <mergeCell ref="A116:E116"/>
    <mergeCell ref="A79:E79"/>
    <mergeCell ref="A102:E102"/>
    <mergeCell ref="A59:E59"/>
    <mergeCell ref="A60:E60"/>
    <mergeCell ref="A12:E12"/>
    <mergeCell ref="A13:E13"/>
    <mergeCell ref="A14:E14"/>
    <mergeCell ref="A15:E15"/>
    <mergeCell ref="A17:E17"/>
    <mergeCell ref="A48:E48"/>
    <mergeCell ref="A45:E45"/>
    <mergeCell ref="A40:E40"/>
    <mergeCell ref="A36:E36"/>
    <mergeCell ref="A37:E37"/>
    <mergeCell ref="A49:E49"/>
    <mergeCell ref="A41:E41"/>
    <mergeCell ref="A27:E27"/>
    <mergeCell ref="A28:E28"/>
    <mergeCell ref="A29:E29"/>
    <mergeCell ref="A33:E33"/>
    <mergeCell ref="A34:E34"/>
    <mergeCell ref="A42:E42"/>
    <mergeCell ref="A43:E43"/>
    <mergeCell ref="A44:E44"/>
    <mergeCell ref="A38:E38"/>
    <mergeCell ref="A39:E39"/>
    <mergeCell ref="A69:E69"/>
    <mergeCell ref="A61:E61"/>
    <mergeCell ref="A55:E55"/>
    <mergeCell ref="A56:E56"/>
    <mergeCell ref="A57:E57"/>
    <mergeCell ref="A46:E46"/>
    <mergeCell ref="A47:E47"/>
    <mergeCell ref="A51:E51"/>
    <mergeCell ref="A58:E58"/>
    <mergeCell ref="A52:E52"/>
    <mergeCell ref="A74:E74"/>
    <mergeCell ref="A62:E62"/>
    <mergeCell ref="A82:E82"/>
    <mergeCell ref="A83:E83"/>
    <mergeCell ref="A63:E63"/>
    <mergeCell ref="A77:E77"/>
    <mergeCell ref="A64:E64"/>
    <mergeCell ref="A66:E66"/>
    <mergeCell ref="A67:E67"/>
    <mergeCell ref="A72:E72"/>
    <mergeCell ref="A94:E94"/>
    <mergeCell ref="A101:E101"/>
    <mergeCell ref="A103:E103"/>
    <mergeCell ref="A65:E65"/>
    <mergeCell ref="A71:E71"/>
    <mergeCell ref="A81:E81"/>
    <mergeCell ref="A68:E68"/>
    <mergeCell ref="A70:E70"/>
    <mergeCell ref="A78:E78"/>
    <mergeCell ref="A80:E80"/>
    <mergeCell ref="A115:E115"/>
    <mergeCell ref="A113:E113"/>
    <mergeCell ref="A84:E84"/>
    <mergeCell ref="A85:E85"/>
    <mergeCell ref="A86:E86"/>
    <mergeCell ref="A87:E87"/>
    <mergeCell ref="A88:E88"/>
    <mergeCell ref="A96:E96"/>
    <mergeCell ref="A126:E126"/>
    <mergeCell ref="A7:J7"/>
    <mergeCell ref="A109:E109"/>
    <mergeCell ref="A110:E110"/>
    <mergeCell ref="A111:E111"/>
    <mergeCell ref="A119:E119"/>
    <mergeCell ref="A95:E95"/>
    <mergeCell ref="A118:E118"/>
    <mergeCell ref="A105:E105"/>
    <mergeCell ref="A112:E112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2"/>
  <sheetViews>
    <sheetView zoomScalePageLayoutView="0" workbookViewId="0" topLeftCell="A8">
      <selection activeCell="O35" sqref="O35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5.8515625" style="1" customWidth="1"/>
    <col min="7" max="7" width="9.57421875" style="1" customWidth="1"/>
    <col min="8" max="8" width="9.00390625" style="1" customWidth="1"/>
    <col min="9" max="9" width="14.00390625" style="1" customWidth="1"/>
    <col min="10" max="10" width="10.28125" style="1" bestFit="1" customWidth="1"/>
    <col min="11" max="11" width="10.7109375" style="1" customWidth="1"/>
    <col min="12" max="16384" width="9.140625" style="1" customWidth="1"/>
  </cols>
  <sheetData>
    <row r="1" spans="8:11" ht="12.75">
      <c r="H1" s="2"/>
      <c r="J1" s="2"/>
      <c r="K1" s="45" t="s">
        <v>184</v>
      </c>
    </row>
    <row r="2" spans="8:11" ht="12.75">
      <c r="H2" s="2"/>
      <c r="J2" s="2"/>
      <c r="K2" s="45" t="s">
        <v>1</v>
      </c>
    </row>
    <row r="3" spans="8:11" ht="12.75">
      <c r="H3" s="2"/>
      <c r="J3" s="2"/>
      <c r="K3" s="45" t="s">
        <v>2</v>
      </c>
    </row>
    <row r="4" spans="8:11" ht="12.75">
      <c r="H4" s="2"/>
      <c r="J4" s="2"/>
      <c r="K4" s="45" t="s">
        <v>317</v>
      </c>
    </row>
    <row r="5" spans="8:11" ht="12.75">
      <c r="H5" s="2"/>
      <c r="J5" s="2"/>
      <c r="K5" s="45"/>
    </row>
    <row r="6" ht="12.75">
      <c r="K6" s="45" t="s">
        <v>217</v>
      </c>
    </row>
    <row r="8" spans="1:11" ht="30.75" customHeight="1">
      <c r="A8" s="83" t="s">
        <v>221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ht="12.75">
      <c r="K9" s="45" t="s">
        <v>89</v>
      </c>
    </row>
    <row r="10" spans="1:11" ht="12.75">
      <c r="A10" s="98" t="s">
        <v>59</v>
      </c>
      <c r="B10" s="98"/>
      <c r="C10" s="98"/>
      <c r="D10" s="98"/>
      <c r="E10" s="98"/>
      <c r="F10" s="70" t="s">
        <v>176</v>
      </c>
      <c r="G10" s="70" t="s">
        <v>62</v>
      </c>
      <c r="H10" s="71" t="s">
        <v>63</v>
      </c>
      <c r="I10" s="71" t="s">
        <v>99</v>
      </c>
      <c r="J10" s="71" t="s">
        <v>97</v>
      </c>
      <c r="K10" s="71" t="s">
        <v>90</v>
      </c>
    </row>
    <row r="11" spans="1:11" ht="12.75">
      <c r="A11" s="196">
        <v>1</v>
      </c>
      <c r="B11" s="196"/>
      <c r="C11" s="196"/>
      <c r="D11" s="196"/>
      <c r="E11" s="196"/>
      <c r="F11" s="27">
        <v>2</v>
      </c>
      <c r="G11" s="27">
        <v>3</v>
      </c>
      <c r="H11" s="27">
        <v>4</v>
      </c>
      <c r="I11" s="27">
        <v>5</v>
      </c>
      <c r="J11" s="27">
        <v>6</v>
      </c>
      <c r="K11" s="27">
        <v>7</v>
      </c>
    </row>
    <row r="12" spans="1:12" ht="15.75" customHeight="1">
      <c r="A12" s="182" t="s">
        <v>64</v>
      </c>
      <c r="B12" s="183"/>
      <c r="C12" s="183"/>
      <c r="D12" s="183"/>
      <c r="E12" s="184"/>
      <c r="F12" s="27">
        <v>835</v>
      </c>
      <c r="G12" s="23" t="s">
        <v>65</v>
      </c>
      <c r="H12" s="23"/>
      <c r="I12" s="23"/>
      <c r="J12" s="23"/>
      <c r="K12" s="55">
        <f>K20+K47+K43+K13+K35</f>
        <v>4990.9</v>
      </c>
      <c r="L12" s="44"/>
    </row>
    <row r="13" spans="1:11" ht="46.5" customHeight="1">
      <c r="A13" s="177" t="s">
        <v>68</v>
      </c>
      <c r="B13" s="180"/>
      <c r="C13" s="180"/>
      <c r="D13" s="180"/>
      <c r="E13" s="181"/>
      <c r="F13" s="27">
        <v>835</v>
      </c>
      <c r="G13" s="23" t="s">
        <v>65</v>
      </c>
      <c r="H13" s="23" t="s">
        <v>69</v>
      </c>
      <c r="I13" s="23"/>
      <c r="J13" s="23"/>
      <c r="K13" s="55">
        <f>K14+K18</f>
        <v>932</v>
      </c>
    </row>
    <row r="14" spans="1:11" ht="32.25" customHeight="1">
      <c r="A14" s="171" t="s">
        <v>100</v>
      </c>
      <c r="B14" s="172"/>
      <c r="C14" s="172"/>
      <c r="D14" s="172"/>
      <c r="E14" s="173"/>
      <c r="F14" s="27">
        <v>835</v>
      </c>
      <c r="G14" s="23" t="s">
        <v>65</v>
      </c>
      <c r="H14" s="23" t="s">
        <v>69</v>
      </c>
      <c r="I14" s="23" t="s">
        <v>222</v>
      </c>
      <c r="J14" s="23"/>
      <c r="K14" s="55">
        <f>K15</f>
        <v>932</v>
      </c>
    </row>
    <row r="15" spans="1:11" ht="19.5" customHeight="1">
      <c r="A15" s="171" t="s">
        <v>101</v>
      </c>
      <c r="B15" s="172"/>
      <c r="C15" s="172"/>
      <c r="D15" s="172"/>
      <c r="E15" s="173"/>
      <c r="F15" s="27">
        <v>835</v>
      </c>
      <c r="G15" s="23" t="s">
        <v>65</v>
      </c>
      <c r="H15" s="23" t="s">
        <v>69</v>
      </c>
      <c r="I15" s="23" t="s">
        <v>223</v>
      </c>
      <c r="J15" s="23"/>
      <c r="K15" s="55">
        <f>K16</f>
        <v>932</v>
      </c>
    </row>
    <row r="16" spans="1:11" ht="32.25" customHeight="1">
      <c r="A16" s="177" t="s">
        <v>102</v>
      </c>
      <c r="B16" s="180"/>
      <c r="C16" s="180"/>
      <c r="D16" s="180"/>
      <c r="E16" s="181"/>
      <c r="F16" s="27">
        <v>835</v>
      </c>
      <c r="G16" s="23" t="s">
        <v>65</v>
      </c>
      <c r="H16" s="23" t="s">
        <v>69</v>
      </c>
      <c r="I16" s="23" t="s">
        <v>224</v>
      </c>
      <c r="J16" s="23"/>
      <c r="K16" s="55">
        <f>K17</f>
        <v>932</v>
      </c>
    </row>
    <row r="17" spans="1:11" ht="28.5" customHeight="1">
      <c r="A17" s="177" t="s">
        <v>132</v>
      </c>
      <c r="B17" s="180"/>
      <c r="C17" s="180"/>
      <c r="D17" s="180"/>
      <c r="E17" s="181"/>
      <c r="F17" s="27">
        <v>835</v>
      </c>
      <c r="G17" s="23" t="s">
        <v>65</v>
      </c>
      <c r="H17" s="23" t="s">
        <v>69</v>
      </c>
      <c r="I17" s="23" t="s">
        <v>224</v>
      </c>
      <c r="J17" s="23" t="s">
        <v>103</v>
      </c>
      <c r="K17" s="55">
        <f>'6 расх.по целевым 15 '!J16</f>
        <v>932</v>
      </c>
    </row>
    <row r="18" spans="1:11" ht="0.75" customHeight="1" hidden="1">
      <c r="A18" s="159" t="s">
        <v>198</v>
      </c>
      <c r="B18" s="160"/>
      <c r="C18" s="160"/>
      <c r="D18" s="160"/>
      <c r="E18" s="161"/>
      <c r="F18" s="27">
        <v>835</v>
      </c>
      <c r="G18" s="23" t="s">
        <v>65</v>
      </c>
      <c r="H18" s="23" t="s">
        <v>69</v>
      </c>
      <c r="I18" s="23" t="s">
        <v>201</v>
      </c>
      <c r="J18" s="23"/>
      <c r="K18" s="55">
        <f>K19</f>
        <v>0</v>
      </c>
    </row>
    <row r="19" spans="1:11" ht="28.5" customHeight="1" hidden="1">
      <c r="A19" s="177" t="s">
        <v>132</v>
      </c>
      <c r="B19" s="180"/>
      <c r="C19" s="180"/>
      <c r="D19" s="180"/>
      <c r="E19" s="181"/>
      <c r="F19" s="27">
        <v>835</v>
      </c>
      <c r="G19" s="23" t="s">
        <v>65</v>
      </c>
      <c r="H19" s="23" t="s">
        <v>69</v>
      </c>
      <c r="I19" s="23" t="s">
        <v>201</v>
      </c>
      <c r="J19" s="23" t="s">
        <v>103</v>
      </c>
      <c r="K19" s="55"/>
    </row>
    <row r="20" spans="1:11" ht="49.5" customHeight="1">
      <c r="A20" s="194" t="s">
        <v>174</v>
      </c>
      <c r="B20" s="194"/>
      <c r="C20" s="194"/>
      <c r="D20" s="194"/>
      <c r="E20" s="194"/>
      <c r="F20" s="27">
        <v>835</v>
      </c>
      <c r="G20" s="23" t="s">
        <v>65</v>
      </c>
      <c r="H20" s="23" t="s">
        <v>70</v>
      </c>
      <c r="I20" s="23"/>
      <c r="J20" s="23"/>
      <c r="K20" s="55">
        <f>K28+K33+K21</f>
        <v>3833.9</v>
      </c>
    </row>
    <row r="21" spans="1:11" ht="19.5" customHeight="1">
      <c r="A21" s="220" t="s">
        <v>145</v>
      </c>
      <c r="B21" s="221"/>
      <c r="C21" s="221"/>
      <c r="D21" s="221"/>
      <c r="E21" s="222"/>
      <c r="F21" s="27">
        <v>835</v>
      </c>
      <c r="G21" s="23" t="s">
        <v>65</v>
      </c>
      <c r="H21" s="23" t="s">
        <v>70</v>
      </c>
      <c r="I21" s="23" t="s">
        <v>303</v>
      </c>
      <c r="J21" s="23"/>
      <c r="K21" s="55">
        <f>K22+K25</f>
        <v>39.1</v>
      </c>
    </row>
    <row r="22" spans="1:11" ht="27.75" customHeight="1">
      <c r="A22" s="159" t="s">
        <v>199</v>
      </c>
      <c r="B22" s="160"/>
      <c r="C22" s="160"/>
      <c r="D22" s="160"/>
      <c r="E22" s="161"/>
      <c r="F22" s="27">
        <v>835</v>
      </c>
      <c r="G22" s="23" t="s">
        <v>65</v>
      </c>
      <c r="H22" s="23" t="s">
        <v>70</v>
      </c>
      <c r="I22" s="23" t="s">
        <v>302</v>
      </c>
      <c r="J22" s="23"/>
      <c r="K22" s="55">
        <f>K23</f>
        <v>24.1</v>
      </c>
    </row>
    <row r="23" spans="1:11" ht="42" customHeight="1">
      <c r="A23" s="159" t="s">
        <v>200</v>
      </c>
      <c r="B23" s="160"/>
      <c r="C23" s="160"/>
      <c r="D23" s="160"/>
      <c r="E23" s="161"/>
      <c r="F23" s="27">
        <v>835</v>
      </c>
      <c r="G23" s="23" t="s">
        <v>65</v>
      </c>
      <c r="H23" s="23" t="s">
        <v>70</v>
      </c>
      <c r="I23" s="58" t="s">
        <v>242</v>
      </c>
      <c r="J23" s="23"/>
      <c r="K23" s="55">
        <f>K24</f>
        <v>24.1</v>
      </c>
    </row>
    <row r="24" spans="1:11" ht="18" customHeight="1">
      <c r="A24" s="177" t="s">
        <v>91</v>
      </c>
      <c r="B24" s="180"/>
      <c r="C24" s="180"/>
      <c r="D24" s="180"/>
      <c r="E24" s="181"/>
      <c r="F24" s="27">
        <v>835</v>
      </c>
      <c r="G24" s="23" t="s">
        <v>65</v>
      </c>
      <c r="H24" s="23" t="s">
        <v>70</v>
      </c>
      <c r="I24" s="58" t="s">
        <v>242</v>
      </c>
      <c r="J24" s="23" t="s">
        <v>119</v>
      </c>
      <c r="K24" s="55">
        <v>24.1</v>
      </c>
    </row>
    <row r="25" spans="1:11" ht="36" customHeight="1">
      <c r="A25" s="159" t="s">
        <v>236</v>
      </c>
      <c r="B25" s="160"/>
      <c r="C25" s="160"/>
      <c r="D25" s="160"/>
      <c r="E25" s="161"/>
      <c r="F25" s="27">
        <v>835</v>
      </c>
      <c r="G25" s="23" t="s">
        <v>65</v>
      </c>
      <c r="H25" s="23" t="s">
        <v>70</v>
      </c>
      <c r="I25" s="58" t="s">
        <v>238</v>
      </c>
      <c r="J25" s="23"/>
      <c r="K25" s="55">
        <f>K26</f>
        <v>15</v>
      </c>
    </row>
    <row r="26" spans="1:11" ht="44.25" customHeight="1">
      <c r="A26" s="159" t="s">
        <v>200</v>
      </c>
      <c r="B26" s="160"/>
      <c r="C26" s="160"/>
      <c r="D26" s="160"/>
      <c r="E26" s="161"/>
      <c r="F26" s="27">
        <v>835</v>
      </c>
      <c r="G26" s="23" t="s">
        <v>65</v>
      </c>
      <c r="H26" s="23" t="s">
        <v>70</v>
      </c>
      <c r="I26" s="58" t="s">
        <v>237</v>
      </c>
      <c r="J26" s="23"/>
      <c r="K26" s="55">
        <f>K27</f>
        <v>15</v>
      </c>
    </row>
    <row r="27" spans="1:11" ht="24" customHeight="1">
      <c r="A27" s="177" t="s">
        <v>91</v>
      </c>
      <c r="B27" s="180"/>
      <c r="C27" s="180"/>
      <c r="D27" s="180"/>
      <c r="E27" s="181"/>
      <c r="F27" s="27">
        <v>835</v>
      </c>
      <c r="G27" s="23" t="s">
        <v>65</v>
      </c>
      <c r="H27" s="23" t="s">
        <v>70</v>
      </c>
      <c r="I27" s="58" t="s">
        <v>237</v>
      </c>
      <c r="J27" s="23" t="s">
        <v>119</v>
      </c>
      <c r="K27" s="55">
        <v>15</v>
      </c>
    </row>
    <row r="28" spans="1:11" ht="28.5" customHeight="1">
      <c r="A28" s="177" t="s">
        <v>100</v>
      </c>
      <c r="B28" s="180"/>
      <c r="C28" s="180"/>
      <c r="D28" s="180"/>
      <c r="E28" s="181"/>
      <c r="F28" s="27">
        <v>835</v>
      </c>
      <c r="G28" s="23" t="s">
        <v>65</v>
      </c>
      <c r="H28" s="23" t="s">
        <v>70</v>
      </c>
      <c r="I28" s="23" t="s">
        <v>301</v>
      </c>
      <c r="J28" s="23"/>
      <c r="K28" s="55">
        <f>K29</f>
        <v>3144.3</v>
      </c>
    </row>
    <row r="29" spans="1:11" ht="27" customHeight="1">
      <c r="A29" s="171" t="s">
        <v>102</v>
      </c>
      <c r="B29" s="172"/>
      <c r="C29" s="172"/>
      <c r="D29" s="172"/>
      <c r="E29" s="173"/>
      <c r="F29" s="27">
        <v>835</v>
      </c>
      <c r="G29" s="23" t="s">
        <v>65</v>
      </c>
      <c r="H29" s="23" t="s">
        <v>70</v>
      </c>
      <c r="I29" s="23" t="s">
        <v>300</v>
      </c>
      <c r="J29" s="23"/>
      <c r="K29" s="55">
        <f>K30+K31+K32</f>
        <v>3144.3</v>
      </c>
    </row>
    <row r="30" spans="1:11" ht="24.75" customHeight="1">
      <c r="A30" s="177" t="s">
        <v>132</v>
      </c>
      <c r="B30" s="180"/>
      <c r="C30" s="180"/>
      <c r="D30" s="180"/>
      <c r="E30" s="181"/>
      <c r="F30" s="27">
        <v>835</v>
      </c>
      <c r="G30" s="23" t="s">
        <v>65</v>
      </c>
      <c r="H30" s="23" t="s">
        <v>70</v>
      </c>
      <c r="I30" s="23" t="s">
        <v>300</v>
      </c>
      <c r="J30" s="23" t="s">
        <v>103</v>
      </c>
      <c r="K30" s="55">
        <f>1874-300.5</f>
        <v>1573.5</v>
      </c>
    </row>
    <row r="31" spans="1:11" ht="39" customHeight="1">
      <c r="A31" s="177" t="s">
        <v>131</v>
      </c>
      <c r="B31" s="180"/>
      <c r="C31" s="180"/>
      <c r="D31" s="180"/>
      <c r="E31" s="181"/>
      <c r="F31" s="27">
        <v>835</v>
      </c>
      <c r="G31" s="23" t="s">
        <v>65</v>
      </c>
      <c r="H31" s="23" t="s">
        <v>70</v>
      </c>
      <c r="I31" s="23" t="s">
        <v>300</v>
      </c>
      <c r="J31" s="23" t="s">
        <v>104</v>
      </c>
      <c r="K31" s="55">
        <f>1220.3+300.5</f>
        <v>1520.8</v>
      </c>
    </row>
    <row r="32" spans="1:11" ht="18.75" customHeight="1">
      <c r="A32" s="177" t="s">
        <v>105</v>
      </c>
      <c r="B32" s="180"/>
      <c r="C32" s="180"/>
      <c r="D32" s="180"/>
      <c r="E32" s="181"/>
      <c r="F32" s="27">
        <v>835</v>
      </c>
      <c r="G32" s="23" t="s">
        <v>65</v>
      </c>
      <c r="H32" s="23" t="s">
        <v>70</v>
      </c>
      <c r="I32" s="23" t="s">
        <v>300</v>
      </c>
      <c r="J32" s="23" t="s">
        <v>106</v>
      </c>
      <c r="K32" s="55">
        <v>50</v>
      </c>
    </row>
    <row r="33" spans="1:11" ht="39" customHeight="1">
      <c r="A33" s="159" t="s">
        <v>198</v>
      </c>
      <c r="B33" s="160"/>
      <c r="C33" s="160"/>
      <c r="D33" s="160"/>
      <c r="E33" s="161"/>
      <c r="F33" s="27">
        <v>835</v>
      </c>
      <c r="G33" s="23" t="s">
        <v>65</v>
      </c>
      <c r="H33" s="23" t="s">
        <v>70</v>
      </c>
      <c r="I33" s="23" t="s">
        <v>299</v>
      </c>
      <c r="J33" s="23"/>
      <c r="K33" s="55">
        <f>K34</f>
        <v>650.5</v>
      </c>
    </row>
    <row r="34" spans="1:11" ht="28.5" customHeight="1">
      <c r="A34" s="177" t="s">
        <v>132</v>
      </c>
      <c r="B34" s="180"/>
      <c r="C34" s="180"/>
      <c r="D34" s="180"/>
      <c r="E34" s="181"/>
      <c r="F34" s="27">
        <v>835</v>
      </c>
      <c r="G34" s="23" t="s">
        <v>65</v>
      </c>
      <c r="H34" s="23" t="s">
        <v>70</v>
      </c>
      <c r="I34" s="23" t="s">
        <v>299</v>
      </c>
      <c r="J34" s="23" t="s">
        <v>103</v>
      </c>
      <c r="K34" s="55">
        <v>650.5</v>
      </c>
    </row>
    <row r="35" spans="1:11" ht="41.25" customHeight="1">
      <c r="A35" s="177" t="s">
        <v>143</v>
      </c>
      <c r="B35" s="180"/>
      <c r="C35" s="180"/>
      <c r="D35" s="180"/>
      <c r="E35" s="181"/>
      <c r="F35" s="27">
        <v>835</v>
      </c>
      <c r="G35" s="23" t="s">
        <v>65</v>
      </c>
      <c r="H35" s="23" t="s">
        <v>96</v>
      </c>
      <c r="I35" s="23"/>
      <c r="J35" s="23"/>
      <c r="K35" s="55">
        <f>K36+K40</f>
        <v>140</v>
      </c>
    </row>
    <row r="36" spans="1:11" ht="15" customHeight="1" hidden="1">
      <c r="A36" s="220" t="s">
        <v>145</v>
      </c>
      <c r="B36" s="221"/>
      <c r="C36" s="221"/>
      <c r="D36" s="221"/>
      <c r="E36" s="222"/>
      <c r="F36" s="27">
        <v>835</v>
      </c>
      <c r="G36" s="43" t="s">
        <v>65</v>
      </c>
      <c r="H36" s="43" t="s">
        <v>96</v>
      </c>
      <c r="I36" s="23" t="s">
        <v>146</v>
      </c>
      <c r="J36" s="23"/>
      <c r="K36" s="55">
        <f>K37</f>
        <v>0</v>
      </c>
    </row>
    <row r="37" spans="1:11" ht="43.5" customHeight="1" hidden="1">
      <c r="A37" s="159" t="s">
        <v>200</v>
      </c>
      <c r="B37" s="160"/>
      <c r="C37" s="160"/>
      <c r="D37" s="160"/>
      <c r="E37" s="161"/>
      <c r="F37" s="27">
        <v>835</v>
      </c>
      <c r="G37" s="43" t="s">
        <v>65</v>
      </c>
      <c r="H37" s="43" t="s">
        <v>96</v>
      </c>
      <c r="I37" s="23" t="s">
        <v>202</v>
      </c>
      <c r="J37" s="23"/>
      <c r="K37" s="55">
        <f>K38</f>
        <v>0</v>
      </c>
    </row>
    <row r="38" spans="1:11" ht="75.75" customHeight="1" hidden="1">
      <c r="A38" s="177" t="s">
        <v>175</v>
      </c>
      <c r="B38" s="178"/>
      <c r="C38" s="178"/>
      <c r="D38" s="178"/>
      <c r="E38" s="179"/>
      <c r="F38" s="27">
        <v>835</v>
      </c>
      <c r="G38" s="23" t="s">
        <v>65</v>
      </c>
      <c r="H38" s="23" t="s">
        <v>96</v>
      </c>
      <c r="I38" s="58" t="s">
        <v>182</v>
      </c>
      <c r="J38" s="23"/>
      <c r="K38" s="55">
        <f>K39</f>
        <v>0</v>
      </c>
    </row>
    <row r="39" spans="1:11" ht="18.75" customHeight="1" hidden="1">
      <c r="A39" s="177" t="s">
        <v>91</v>
      </c>
      <c r="B39" s="180"/>
      <c r="C39" s="180"/>
      <c r="D39" s="180"/>
      <c r="E39" s="181"/>
      <c r="F39" s="27">
        <v>835</v>
      </c>
      <c r="G39" s="23" t="s">
        <v>65</v>
      </c>
      <c r="H39" s="23" t="s">
        <v>96</v>
      </c>
      <c r="I39" s="58" t="s">
        <v>182</v>
      </c>
      <c r="J39" s="23" t="s">
        <v>119</v>
      </c>
      <c r="K39" s="55"/>
    </row>
    <row r="40" spans="1:11" ht="38.25" customHeight="1">
      <c r="A40" s="159" t="s">
        <v>200</v>
      </c>
      <c r="B40" s="160"/>
      <c r="C40" s="160"/>
      <c r="D40" s="160"/>
      <c r="E40" s="161"/>
      <c r="F40" s="27">
        <v>835</v>
      </c>
      <c r="G40" s="23" t="s">
        <v>65</v>
      </c>
      <c r="H40" s="23" t="s">
        <v>96</v>
      </c>
      <c r="I40" s="58" t="s">
        <v>298</v>
      </c>
      <c r="J40" s="23"/>
      <c r="K40" s="55">
        <f>K41</f>
        <v>140</v>
      </c>
    </row>
    <row r="41" spans="1:11" ht="23.25" customHeight="1">
      <c r="A41" s="177" t="s">
        <v>147</v>
      </c>
      <c r="B41" s="180"/>
      <c r="C41" s="180"/>
      <c r="D41" s="180"/>
      <c r="E41" s="181"/>
      <c r="F41" s="27">
        <v>835</v>
      </c>
      <c r="G41" s="23" t="s">
        <v>65</v>
      </c>
      <c r="H41" s="23" t="s">
        <v>96</v>
      </c>
      <c r="I41" s="58" t="s">
        <v>245</v>
      </c>
      <c r="J41" s="23"/>
      <c r="K41" s="55">
        <f>K42</f>
        <v>140</v>
      </c>
    </row>
    <row r="42" spans="1:11" ht="24" customHeight="1">
      <c r="A42" s="177" t="s">
        <v>91</v>
      </c>
      <c r="B42" s="180"/>
      <c r="C42" s="180"/>
      <c r="D42" s="180"/>
      <c r="E42" s="181"/>
      <c r="F42" s="27">
        <v>835</v>
      </c>
      <c r="G42" s="23" t="s">
        <v>65</v>
      </c>
      <c r="H42" s="23" t="s">
        <v>96</v>
      </c>
      <c r="I42" s="58" t="s">
        <v>245</v>
      </c>
      <c r="J42" s="23" t="s">
        <v>119</v>
      </c>
      <c r="K42" s="55">
        <v>140</v>
      </c>
    </row>
    <row r="43" spans="1:11" ht="23.25" customHeight="1">
      <c r="A43" s="171" t="s">
        <v>71</v>
      </c>
      <c r="B43" s="172"/>
      <c r="C43" s="172"/>
      <c r="D43" s="172"/>
      <c r="E43" s="173"/>
      <c r="F43" s="27">
        <v>835</v>
      </c>
      <c r="G43" s="23" t="s">
        <v>65</v>
      </c>
      <c r="H43" s="23" t="s">
        <v>72</v>
      </c>
      <c r="I43" s="23"/>
      <c r="J43" s="23"/>
      <c r="K43" s="55">
        <f>K45</f>
        <v>10</v>
      </c>
    </row>
    <row r="44" spans="1:11" ht="20.25" customHeight="1">
      <c r="A44" s="171" t="s">
        <v>107</v>
      </c>
      <c r="B44" s="172"/>
      <c r="C44" s="172"/>
      <c r="D44" s="172"/>
      <c r="E44" s="173"/>
      <c r="F44" s="27">
        <v>835</v>
      </c>
      <c r="G44" s="23" t="s">
        <v>65</v>
      </c>
      <c r="H44" s="23" t="s">
        <v>72</v>
      </c>
      <c r="I44" s="23" t="s">
        <v>297</v>
      </c>
      <c r="J44" s="32"/>
      <c r="K44" s="55">
        <f>K45</f>
        <v>10</v>
      </c>
    </row>
    <row r="45" spans="1:11" ht="24" customHeight="1">
      <c r="A45" s="171" t="s">
        <v>108</v>
      </c>
      <c r="B45" s="172"/>
      <c r="C45" s="172"/>
      <c r="D45" s="172"/>
      <c r="E45" s="173"/>
      <c r="F45" s="27">
        <v>835</v>
      </c>
      <c r="G45" s="23" t="s">
        <v>65</v>
      </c>
      <c r="H45" s="23" t="s">
        <v>72</v>
      </c>
      <c r="I45" s="23" t="s">
        <v>296</v>
      </c>
      <c r="J45" s="32"/>
      <c r="K45" s="55">
        <f>K46</f>
        <v>10</v>
      </c>
    </row>
    <row r="46" spans="1:11" ht="26.25" customHeight="1">
      <c r="A46" s="177" t="s">
        <v>134</v>
      </c>
      <c r="B46" s="180"/>
      <c r="C46" s="180"/>
      <c r="D46" s="180"/>
      <c r="E46" s="181"/>
      <c r="F46" s="27">
        <v>835</v>
      </c>
      <c r="G46" s="23" t="s">
        <v>65</v>
      </c>
      <c r="H46" s="23" t="s">
        <v>72</v>
      </c>
      <c r="I46" s="23" t="s">
        <v>296</v>
      </c>
      <c r="J46" s="23" t="s">
        <v>109</v>
      </c>
      <c r="K46" s="55">
        <v>10</v>
      </c>
    </row>
    <row r="47" spans="1:11" ht="20.25" customHeight="1">
      <c r="A47" s="171" t="s">
        <v>73</v>
      </c>
      <c r="B47" s="213"/>
      <c r="C47" s="213"/>
      <c r="D47" s="213"/>
      <c r="E47" s="214"/>
      <c r="F47" s="27">
        <v>835</v>
      </c>
      <c r="G47" s="23" t="s">
        <v>65</v>
      </c>
      <c r="H47" s="23" t="s">
        <v>74</v>
      </c>
      <c r="I47" s="33"/>
      <c r="J47" s="23"/>
      <c r="K47" s="55">
        <f>K48+K51+K54</f>
        <v>75</v>
      </c>
    </row>
    <row r="48" spans="1:11" ht="16.5" customHeight="1">
      <c r="A48" s="177" t="s">
        <v>110</v>
      </c>
      <c r="B48" s="180"/>
      <c r="C48" s="180"/>
      <c r="D48" s="180"/>
      <c r="E48" s="181"/>
      <c r="F48" s="27">
        <v>835</v>
      </c>
      <c r="G48" s="23" t="s">
        <v>65</v>
      </c>
      <c r="H48" s="23" t="s">
        <v>74</v>
      </c>
      <c r="I48" s="23" t="s">
        <v>148</v>
      </c>
      <c r="J48" s="23"/>
      <c r="K48" s="55">
        <f>K49</f>
        <v>0.4</v>
      </c>
    </row>
    <row r="49" spans="1:11" ht="131.25" customHeight="1">
      <c r="A49" s="215" t="s">
        <v>120</v>
      </c>
      <c r="B49" s="216"/>
      <c r="C49" s="216"/>
      <c r="D49" s="216"/>
      <c r="E49" s="217"/>
      <c r="F49" s="27">
        <v>835</v>
      </c>
      <c r="G49" s="23" t="s">
        <v>65</v>
      </c>
      <c r="H49" s="23" t="s">
        <v>74</v>
      </c>
      <c r="I49" s="23" t="s">
        <v>251</v>
      </c>
      <c r="J49" s="23"/>
      <c r="K49" s="55">
        <f>K50</f>
        <v>0.4</v>
      </c>
    </row>
    <row r="50" spans="1:11" ht="39" customHeight="1">
      <c r="A50" s="177" t="s">
        <v>131</v>
      </c>
      <c r="B50" s="180"/>
      <c r="C50" s="180"/>
      <c r="D50" s="180"/>
      <c r="E50" s="181"/>
      <c r="F50" s="27">
        <v>835</v>
      </c>
      <c r="G50" s="23" t="s">
        <v>65</v>
      </c>
      <c r="H50" s="23" t="s">
        <v>74</v>
      </c>
      <c r="I50" s="23" t="s">
        <v>251</v>
      </c>
      <c r="J50" s="23" t="s">
        <v>104</v>
      </c>
      <c r="K50" s="55">
        <v>0.4</v>
      </c>
    </row>
    <row r="51" spans="1:11" ht="29.25" customHeight="1">
      <c r="A51" s="171" t="s">
        <v>149</v>
      </c>
      <c r="B51" s="218"/>
      <c r="C51" s="218"/>
      <c r="D51" s="218"/>
      <c r="E51" s="219"/>
      <c r="F51" s="27">
        <v>835</v>
      </c>
      <c r="G51" s="23" t="s">
        <v>65</v>
      </c>
      <c r="H51" s="23" t="s">
        <v>74</v>
      </c>
      <c r="I51" s="23" t="s">
        <v>254</v>
      </c>
      <c r="J51" s="23"/>
      <c r="K51" s="55">
        <f>K52</f>
        <v>3</v>
      </c>
    </row>
    <row r="52" spans="1:15" ht="31.5" customHeight="1">
      <c r="A52" s="177" t="s">
        <v>150</v>
      </c>
      <c r="B52" s="180"/>
      <c r="C52" s="180"/>
      <c r="D52" s="180"/>
      <c r="E52" s="181"/>
      <c r="F52" s="27">
        <v>835</v>
      </c>
      <c r="G52" s="23" t="s">
        <v>65</v>
      </c>
      <c r="H52" s="23" t="s">
        <v>74</v>
      </c>
      <c r="I52" s="23" t="s">
        <v>305</v>
      </c>
      <c r="J52" s="23"/>
      <c r="K52" s="55">
        <f>K53</f>
        <v>3</v>
      </c>
      <c r="O52" s="25"/>
    </row>
    <row r="53" spans="1:11" ht="18" customHeight="1">
      <c r="A53" s="171" t="s">
        <v>105</v>
      </c>
      <c r="B53" s="172"/>
      <c r="C53" s="172"/>
      <c r="D53" s="172"/>
      <c r="E53" s="173"/>
      <c r="F53" s="27">
        <v>835</v>
      </c>
      <c r="G53" s="23" t="s">
        <v>65</v>
      </c>
      <c r="H53" s="23" t="s">
        <v>74</v>
      </c>
      <c r="I53" s="23" t="s">
        <v>305</v>
      </c>
      <c r="J53" s="58" t="s">
        <v>106</v>
      </c>
      <c r="K53" s="55">
        <v>3</v>
      </c>
    </row>
    <row r="54" spans="1:11" ht="22.5" customHeight="1">
      <c r="A54" s="177" t="s">
        <v>73</v>
      </c>
      <c r="B54" s="180"/>
      <c r="C54" s="180"/>
      <c r="D54" s="180"/>
      <c r="E54" s="181"/>
      <c r="F54" s="27">
        <v>835</v>
      </c>
      <c r="G54" s="23" t="s">
        <v>65</v>
      </c>
      <c r="H54" s="23" t="s">
        <v>74</v>
      </c>
      <c r="I54" s="23" t="s">
        <v>304</v>
      </c>
      <c r="J54" s="58"/>
      <c r="K54" s="55">
        <f>K55</f>
        <v>71.6</v>
      </c>
    </row>
    <row r="55" spans="1:11" ht="48" customHeight="1">
      <c r="A55" s="177" t="s">
        <v>131</v>
      </c>
      <c r="B55" s="180"/>
      <c r="C55" s="180"/>
      <c r="D55" s="180"/>
      <c r="E55" s="181"/>
      <c r="F55" s="27">
        <v>835</v>
      </c>
      <c r="G55" s="23" t="s">
        <v>65</v>
      </c>
      <c r="H55" s="23" t="s">
        <v>74</v>
      </c>
      <c r="I55" s="23" t="s">
        <v>304</v>
      </c>
      <c r="J55" s="58" t="s">
        <v>104</v>
      </c>
      <c r="K55" s="55">
        <v>71.6</v>
      </c>
    </row>
    <row r="56" spans="1:11" ht="20.25" customHeight="1">
      <c r="A56" s="182" t="s">
        <v>75</v>
      </c>
      <c r="B56" s="183"/>
      <c r="C56" s="183"/>
      <c r="D56" s="183"/>
      <c r="E56" s="184"/>
      <c r="F56" s="27">
        <v>835</v>
      </c>
      <c r="G56" s="23" t="s">
        <v>69</v>
      </c>
      <c r="H56" s="23"/>
      <c r="I56" s="23"/>
      <c r="J56" s="23"/>
      <c r="K56" s="56">
        <f>K57</f>
        <v>227.6</v>
      </c>
    </row>
    <row r="57" spans="1:11" ht="23.25" customHeight="1">
      <c r="A57" s="171" t="s">
        <v>124</v>
      </c>
      <c r="B57" s="172"/>
      <c r="C57" s="172"/>
      <c r="D57" s="172"/>
      <c r="E57" s="173"/>
      <c r="F57" s="27">
        <v>835</v>
      </c>
      <c r="G57" s="23" t="s">
        <v>69</v>
      </c>
      <c r="H57" s="23" t="s">
        <v>67</v>
      </c>
      <c r="I57" s="23"/>
      <c r="J57" s="23"/>
      <c r="K57" s="56">
        <f>K58</f>
        <v>227.6</v>
      </c>
    </row>
    <row r="58" spans="1:11" ht="14.25" customHeight="1">
      <c r="A58" s="177" t="s">
        <v>110</v>
      </c>
      <c r="B58" s="180"/>
      <c r="C58" s="180"/>
      <c r="D58" s="180"/>
      <c r="E58" s="181"/>
      <c r="F58" s="27">
        <v>835</v>
      </c>
      <c r="G58" s="23" t="s">
        <v>69</v>
      </c>
      <c r="H58" s="23" t="s">
        <v>67</v>
      </c>
      <c r="I58" s="23" t="s">
        <v>261</v>
      </c>
      <c r="J58" s="23"/>
      <c r="K58" s="56">
        <f>K59</f>
        <v>227.6</v>
      </c>
    </row>
    <row r="59" spans="1:11" ht="27" customHeight="1">
      <c r="A59" s="210" t="s">
        <v>111</v>
      </c>
      <c r="B59" s="211"/>
      <c r="C59" s="211"/>
      <c r="D59" s="211"/>
      <c r="E59" s="212"/>
      <c r="F59" s="27">
        <v>835</v>
      </c>
      <c r="G59" s="23" t="s">
        <v>69</v>
      </c>
      <c r="H59" s="23" t="s">
        <v>67</v>
      </c>
      <c r="I59" s="23" t="s">
        <v>260</v>
      </c>
      <c r="J59" s="23"/>
      <c r="K59" s="55">
        <f>K60+K61</f>
        <v>227.6</v>
      </c>
    </row>
    <row r="60" spans="1:11" ht="30" customHeight="1">
      <c r="A60" s="177" t="s">
        <v>132</v>
      </c>
      <c r="B60" s="180"/>
      <c r="C60" s="180"/>
      <c r="D60" s="180"/>
      <c r="E60" s="181"/>
      <c r="F60" s="27">
        <v>835</v>
      </c>
      <c r="G60" s="23" t="s">
        <v>69</v>
      </c>
      <c r="H60" s="23" t="s">
        <v>67</v>
      </c>
      <c r="I60" s="23" t="s">
        <v>286</v>
      </c>
      <c r="J60" s="23" t="s">
        <v>103</v>
      </c>
      <c r="K60" s="55">
        <v>190</v>
      </c>
    </row>
    <row r="61" spans="1:11" ht="42" customHeight="1">
      <c r="A61" s="177" t="s">
        <v>131</v>
      </c>
      <c r="B61" s="180"/>
      <c r="C61" s="180"/>
      <c r="D61" s="180"/>
      <c r="E61" s="181"/>
      <c r="F61" s="27">
        <v>835</v>
      </c>
      <c r="G61" s="23" t="s">
        <v>69</v>
      </c>
      <c r="H61" s="23" t="s">
        <v>67</v>
      </c>
      <c r="I61" s="23" t="s">
        <v>260</v>
      </c>
      <c r="J61" s="23" t="s">
        <v>104</v>
      </c>
      <c r="K61" s="56">
        <v>37.6</v>
      </c>
    </row>
    <row r="62" spans="1:11" ht="31.5" customHeight="1">
      <c r="A62" s="182" t="s">
        <v>76</v>
      </c>
      <c r="B62" s="183"/>
      <c r="C62" s="183"/>
      <c r="D62" s="183"/>
      <c r="E62" s="184"/>
      <c r="F62" s="27">
        <v>835</v>
      </c>
      <c r="G62" s="23" t="s">
        <v>67</v>
      </c>
      <c r="H62" s="23"/>
      <c r="I62" s="23"/>
      <c r="J62" s="23"/>
      <c r="K62" s="55">
        <f>K63</f>
        <v>159</v>
      </c>
    </row>
    <row r="63" spans="1:11" ht="12.75" customHeight="1">
      <c r="A63" s="194" t="s">
        <v>78</v>
      </c>
      <c r="B63" s="194"/>
      <c r="C63" s="194"/>
      <c r="D63" s="194"/>
      <c r="E63" s="194"/>
      <c r="F63" s="27">
        <v>835</v>
      </c>
      <c r="G63" s="23" t="s">
        <v>67</v>
      </c>
      <c r="H63" s="23" t="s">
        <v>79</v>
      </c>
      <c r="I63" s="34"/>
      <c r="J63" s="23"/>
      <c r="K63" s="55">
        <f>K64</f>
        <v>159</v>
      </c>
    </row>
    <row r="64" spans="1:11" ht="33" customHeight="1">
      <c r="A64" s="171" t="s">
        <v>206</v>
      </c>
      <c r="B64" s="172"/>
      <c r="C64" s="172"/>
      <c r="D64" s="172"/>
      <c r="E64" s="173"/>
      <c r="F64" s="27">
        <v>835</v>
      </c>
      <c r="G64" s="23" t="s">
        <v>67</v>
      </c>
      <c r="H64" s="35" t="s">
        <v>79</v>
      </c>
      <c r="I64" s="36" t="s">
        <v>258</v>
      </c>
      <c r="J64" s="37"/>
      <c r="K64" s="55">
        <f>K65</f>
        <v>159</v>
      </c>
    </row>
    <row r="65" spans="1:11" ht="24.75" customHeight="1">
      <c r="A65" s="210" t="s">
        <v>178</v>
      </c>
      <c r="B65" s="211"/>
      <c r="C65" s="211"/>
      <c r="D65" s="211"/>
      <c r="E65" s="212"/>
      <c r="F65" s="27">
        <v>835</v>
      </c>
      <c r="G65" s="23" t="s">
        <v>67</v>
      </c>
      <c r="H65" s="35" t="s">
        <v>79</v>
      </c>
      <c r="I65" s="36" t="s">
        <v>259</v>
      </c>
      <c r="J65" s="37"/>
      <c r="K65" s="55">
        <f>K66</f>
        <v>159</v>
      </c>
    </row>
    <row r="66" spans="1:11" ht="38.25" customHeight="1">
      <c r="A66" s="177" t="s">
        <v>131</v>
      </c>
      <c r="B66" s="180"/>
      <c r="C66" s="180"/>
      <c r="D66" s="180"/>
      <c r="E66" s="181"/>
      <c r="F66" s="27">
        <v>835</v>
      </c>
      <c r="G66" s="23" t="s">
        <v>67</v>
      </c>
      <c r="H66" s="35" t="s">
        <v>79</v>
      </c>
      <c r="I66" s="36" t="s">
        <v>259</v>
      </c>
      <c r="J66" s="37" t="s">
        <v>104</v>
      </c>
      <c r="K66" s="55">
        <v>159</v>
      </c>
    </row>
    <row r="67" spans="1:11" ht="13.5" customHeight="1">
      <c r="A67" s="182" t="s">
        <v>80</v>
      </c>
      <c r="B67" s="183"/>
      <c r="C67" s="183"/>
      <c r="D67" s="183"/>
      <c r="E67" s="184"/>
      <c r="F67" s="27">
        <v>835</v>
      </c>
      <c r="G67" s="23" t="s">
        <v>70</v>
      </c>
      <c r="H67" s="23"/>
      <c r="I67" s="39"/>
      <c r="J67" s="23"/>
      <c r="K67" s="55">
        <f>K68</f>
        <v>309.3</v>
      </c>
    </row>
    <row r="68" spans="1:11" ht="15" customHeight="1">
      <c r="A68" s="177" t="s">
        <v>235</v>
      </c>
      <c r="B68" s="180"/>
      <c r="C68" s="180"/>
      <c r="D68" s="180"/>
      <c r="E68" s="181"/>
      <c r="F68" s="27">
        <v>835</v>
      </c>
      <c r="G68" s="23" t="s">
        <v>70</v>
      </c>
      <c r="H68" s="23" t="s">
        <v>82</v>
      </c>
      <c r="I68" s="34"/>
      <c r="J68" s="23"/>
      <c r="K68" s="55">
        <f>K69</f>
        <v>309.3</v>
      </c>
    </row>
    <row r="69" spans="1:11" ht="17.25" customHeight="1">
      <c r="A69" s="177" t="s">
        <v>262</v>
      </c>
      <c r="B69" s="180"/>
      <c r="C69" s="180"/>
      <c r="D69" s="180"/>
      <c r="E69" s="181"/>
      <c r="F69" s="27">
        <v>835</v>
      </c>
      <c r="G69" s="23" t="s">
        <v>70</v>
      </c>
      <c r="H69" s="23" t="s">
        <v>82</v>
      </c>
      <c r="I69" s="38" t="s">
        <v>287</v>
      </c>
      <c r="J69" s="37"/>
      <c r="K69" s="55">
        <f>K75+K76</f>
        <v>309.3</v>
      </c>
    </row>
    <row r="70" spans="1:11" ht="48" customHeight="1" hidden="1">
      <c r="A70" s="159" t="s">
        <v>200</v>
      </c>
      <c r="B70" s="160"/>
      <c r="C70" s="160"/>
      <c r="D70" s="160"/>
      <c r="E70" s="161"/>
      <c r="F70" s="27">
        <v>835</v>
      </c>
      <c r="G70" s="23" t="s">
        <v>70</v>
      </c>
      <c r="H70" s="23" t="s">
        <v>77</v>
      </c>
      <c r="I70" s="23" t="s">
        <v>207</v>
      </c>
      <c r="J70" s="37"/>
      <c r="K70" s="55">
        <f>K71</f>
        <v>0</v>
      </c>
    </row>
    <row r="71" spans="1:11" ht="70.5" customHeight="1" hidden="1">
      <c r="A71" s="177" t="s">
        <v>144</v>
      </c>
      <c r="B71" s="180"/>
      <c r="C71" s="180"/>
      <c r="D71" s="180"/>
      <c r="E71" s="181"/>
      <c r="F71" s="27">
        <v>835</v>
      </c>
      <c r="G71" s="23" t="s">
        <v>70</v>
      </c>
      <c r="H71" s="23" t="s">
        <v>77</v>
      </c>
      <c r="I71" s="23" t="s">
        <v>207</v>
      </c>
      <c r="J71" s="37"/>
      <c r="K71" s="55">
        <f>K72</f>
        <v>0</v>
      </c>
    </row>
    <row r="72" spans="1:11" ht="27.75" customHeight="1" hidden="1">
      <c r="A72" s="177" t="s">
        <v>91</v>
      </c>
      <c r="B72" s="180"/>
      <c r="C72" s="180"/>
      <c r="D72" s="180"/>
      <c r="E72" s="181"/>
      <c r="F72" s="27">
        <v>835</v>
      </c>
      <c r="G72" s="23" t="s">
        <v>70</v>
      </c>
      <c r="H72" s="23" t="s">
        <v>77</v>
      </c>
      <c r="I72" s="23" t="s">
        <v>207</v>
      </c>
      <c r="J72" s="37" t="s">
        <v>119</v>
      </c>
      <c r="K72" s="55">
        <v>0</v>
      </c>
    </row>
    <row r="73" spans="1:11" ht="27.75" customHeight="1" hidden="1">
      <c r="A73" s="177"/>
      <c r="B73" s="180"/>
      <c r="C73" s="180"/>
      <c r="D73" s="180"/>
      <c r="E73" s="181"/>
      <c r="F73" s="27"/>
      <c r="G73" s="23"/>
      <c r="H73" s="35"/>
      <c r="I73" s="38"/>
      <c r="J73" s="37"/>
      <c r="K73" s="55"/>
    </row>
    <row r="74" spans="1:11" ht="44.25" customHeight="1">
      <c r="A74" s="180" t="s">
        <v>295</v>
      </c>
      <c r="B74" s="180"/>
      <c r="C74" s="180"/>
      <c r="D74" s="180"/>
      <c r="E74" s="181"/>
      <c r="F74" s="27">
        <v>835</v>
      </c>
      <c r="G74" s="23" t="s">
        <v>70</v>
      </c>
      <c r="H74" s="35" t="s">
        <v>82</v>
      </c>
      <c r="I74" s="38" t="s">
        <v>292</v>
      </c>
      <c r="J74" s="37"/>
      <c r="K74" s="55">
        <f>K75</f>
        <v>158</v>
      </c>
    </row>
    <row r="75" spans="1:11" ht="44.25" customHeight="1">
      <c r="A75" s="177" t="s">
        <v>294</v>
      </c>
      <c r="B75" s="180"/>
      <c r="C75" s="180"/>
      <c r="D75" s="180"/>
      <c r="E75" s="181"/>
      <c r="F75" s="27">
        <v>835</v>
      </c>
      <c r="G75" s="23" t="s">
        <v>70</v>
      </c>
      <c r="H75" s="35" t="s">
        <v>82</v>
      </c>
      <c r="I75" s="38" t="s">
        <v>288</v>
      </c>
      <c r="J75" s="37" t="s">
        <v>289</v>
      </c>
      <c r="K75" s="55">
        <v>158</v>
      </c>
    </row>
    <row r="76" spans="1:11" ht="44.25" customHeight="1">
      <c r="A76" s="177" t="s">
        <v>291</v>
      </c>
      <c r="B76" s="180"/>
      <c r="C76" s="180"/>
      <c r="D76" s="180"/>
      <c r="E76" s="181"/>
      <c r="F76" s="27">
        <v>835</v>
      </c>
      <c r="G76" s="23" t="s">
        <v>70</v>
      </c>
      <c r="H76" s="35" t="s">
        <v>82</v>
      </c>
      <c r="I76" s="76" t="s">
        <v>290</v>
      </c>
      <c r="J76" s="37"/>
      <c r="K76" s="55">
        <v>151.3</v>
      </c>
    </row>
    <row r="77" spans="1:11" ht="40.5" customHeight="1">
      <c r="A77" s="177" t="s">
        <v>294</v>
      </c>
      <c r="B77" s="180"/>
      <c r="C77" s="180"/>
      <c r="D77" s="180"/>
      <c r="E77" s="181"/>
      <c r="F77" s="27">
        <v>835</v>
      </c>
      <c r="G77" s="23" t="s">
        <v>70</v>
      </c>
      <c r="H77" s="35" t="s">
        <v>82</v>
      </c>
      <c r="I77" s="76" t="s">
        <v>293</v>
      </c>
      <c r="J77" s="37" t="s">
        <v>289</v>
      </c>
      <c r="K77" s="55">
        <v>151.3</v>
      </c>
    </row>
    <row r="78" spans="1:11" ht="15" customHeight="1">
      <c r="A78" s="182" t="s">
        <v>81</v>
      </c>
      <c r="B78" s="183"/>
      <c r="C78" s="183"/>
      <c r="D78" s="183"/>
      <c r="E78" s="184"/>
      <c r="F78" s="27">
        <v>835</v>
      </c>
      <c r="G78" s="23" t="s">
        <v>82</v>
      </c>
      <c r="H78" s="23"/>
      <c r="I78" s="39"/>
      <c r="J78" s="23"/>
      <c r="K78" s="55">
        <f>K79</f>
        <v>2471.5</v>
      </c>
    </row>
    <row r="79" spans="1:11" ht="13.5" customHeight="1">
      <c r="A79" s="194" t="s">
        <v>83</v>
      </c>
      <c r="B79" s="194"/>
      <c r="C79" s="194"/>
      <c r="D79" s="194"/>
      <c r="E79" s="194"/>
      <c r="F79" s="27">
        <v>835</v>
      </c>
      <c r="G79" s="23" t="s">
        <v>82</v>
      </c>
      <c r="H79" s="23" t="s">
        <v>67</v>
      </c>
      <c r="I79" s="34"/>
      <c r="J79" s="23"/>
      <c r="K79" s="55">
        <f>K81+K90</f>
        <v>2471.5</v>
      </c>
    </row>
    <row r="80" spans="1:12" ht="36" customHeight="1">
      <c r="A80" s="194" t="s">
        <v>203</v>
      </c>
      <c r="B80" s="194"/>
      <c r="C80" s="194"/>
      <c r="D80" s="194"/>
      <c r="E80" s="194"/>
      <c r="F80" s="27">
        <v>835</v>
      </c>
      <c r="G80" s="23" t="s">
        <v>82</v>
      </c>
      <c r="H80" s="35" t="s">
        <v>67</v>
      </c>
      <c r="I80" s="34" t="s">
        <v>263</v>
      </c>
      <c r="J80" s="37"/>
      <c r="K80" s="55">
        <f>K81</f>
        <v>1453.3999999999999</v>
      </c>
      <c r="L80" s="25"/>
    </row>
    <row r="81" spans="1:12" ht="15" customHeight="1">
      <c r="A81" s="177" t="s">
        <v>151</v>
      </c>
      <c r="B81" s="180"/>
      <c r="C81" s="180"/>
      <c r="D81" s="180"/>
      <c r="E81" s="181"/>
      <c r="F81" s="27">
        <v>835</v>
      </c>
      <c r="G81" s="23" t="s">
        <v>82</v>
      </c>
      <c r="H81" s="35" t="s">
        <v>67</v>
      </c>
      <c r="I81" s="34" t="s">
        <v>285</v>
      </c>
      <c r="J81" s="37"/>
      <c r="K81" s="55">
        <f>K82+K86+K88</f>
        <v>1453.3999999999999</v>
      </c>
      <c r="L81" s="25"/>
    </row>
    <row r="82" spans="1:11" ht="12.75" customHeight="1">
      <c r="A82" s="171" t="s">
        <v>112</v>
      </c>
      <c r="B82" s="172"/>
      <c r="C82" s="172"/>
      <c r="D82" s="172"/>
      <c r="E82" s="173"/>
      <c r="F82" s="27">
        <v>835</v>
      </c>
      <c r="G82" s="23" t="s">
        <v>82</v>
      </c>
      <c r="H82" s="35" t="s">
        <v>67</v>
      </c>
      <c r="I82" s="40" t="s">
        <v>265</v>
      </c>
      <c r="J82" s="37"/>
      <c r="K82" s="55">
        <f>K83</f>
        <v>453.4</v>
      </c>
    </row>
    <row r="83" spans="1:11" ht="43.5" customHeight="1">
      <c r="A83" s="177" t="s">
        <v>131</v>
      </c>
      <c r="B83" s="180"/>
      <c r="C83" s="180"/>
      <c r="D83" s="180"/>
      <c r="E83" s="181"/>
      <c r="F83" s="27">
        <v>835</v>
      </c>
      <c r="G83" s="23" t="s">
        <v>82</v>
      </c>
      <c r="H83" s="35" t="s">
        <v>67</v>
      </c>
      <c r="I83" s="40" t="s">
        <v>265</v>
      </c>
      <c r="J83" s="37" t="s">
        <v>104</v>
      </c>
      <c r="K83" s="55">
        <v>453.4</v>
      </c>
    </row>
    <row r="84" spans="1:11" ht="89.25" customHeight="1" hidden="1">
      <c r="A84" s="171" t="s">
        <v>113</v>
      </c>
      <c r="B84" s="172"/>
      <c r="C84" s="172"/>
      <c r="D84" s="172"/>
      <c r="E84" s="173"/>
      <c r="F84" s="27">
        <v>835</v>
      </c>
      <c r="G84" s="23" t="s">
        <v>82</v>
      </c>
      <c r="H84" s="35" t="s">
        <v>67</v>
      </c>
      <c r="I84" s="40" t="s">
        <v>152</v>
      </c>
      <c r="J84" s="37"/>
      <c r="K84" s="55">
        <f>K85</f>
        <v>30</v>
      </c>
    </row>
    <row r="85" spans="1:11" ht="36.75" customHeight="1" hidden="1">
      <c r="A85" s="177" t="s">
        <v>131</v>
      </c>
      <c r="B85" s="180"/>
      <c r="C85" s="180"/>
      <c r="D85" s="180"/>
      <c r="E85" s="181"/>
      <c r="F85" s="27">
        <v>835</v>
      </c>
      <c r="G85" s="28" t="s">
        <v>82</v>
      </c>
      <c r="H85" s="35" t="s">
        <v>67</v>
      </c>
      <c r="I85" s="40" t="s">
        <v>152</v>
      </c>
      <c r="J85" s="37" t="s">
        <v>104</v>
      </c>
      <c r="K85" s="55">
        <v>30</v>
      </c>
    </row>
    <row r="86" spans="1:11" ht="22.5" customHeight="1">
      <c r="A86" s="177" t="s">
        <v>113</v>
      </c>
      <c r="B86" s="180"/>
      <c r="C86" s="180"/>
      <c r="D86" s="180"/>
      <c r="E86" s="181"/>
      <c r="F86" s="27">
        <v>835</v>
      </c>
      <c r="G86" s="23" t="s">
        <v>82</v>
      </c>
      <c r="H86" s="35" t="s">
        <v>67</v>
      </c>
      <c r="I86" s="40" t="s">
        <v>267</v>
      </c>
      <c r="J86" s="37"/>
      <c r="K86" s="55">
        <f>K87</f>
        <v>205.2</v>
      </c>
    </row>
    <row r="87" spans="1:11" ht="36.75" customHeight="1">
      <c r="A87" s="177" t="s">
        <v>131</v>
      </c>
      <c r="B87" s="180"/>
      <c r="C87" s="180"/>
      <c r="D87" s="180"/>
      <c r="E87" s="181"/>
      <c r="F87" s="27">
        <v>835</v>
      </c>
      <c r="G87" s="23" t="s">
        <v>82</v>
      </c>
      <c r="H87" s="35" t="s">
        <v>67</v>
      </c>
      <c r="I87" s="40" t="s">
        <v>267</v>
      </c>
      <c r="J87" s="37" t="s">
        <v>104</v>
      </c>
      <c r="K87" s="55">
        <v>205.2</v>
      </c>
    </row>
    <row r="88" spans="1:11" ht="36.75" customHeight="1">
      <c r="A88" s="171" t="s">
        <v>114</v>
      </c>
      <c r="B88" s="172"/>
      <c r="C88" s="172"/>
      <c r="D88" s="172"/>
      <c r="E88" s="173"/>
      <c r="F88" s="27">
        <v>835</v>
      </c>
      <c r="G88" s="23" t="s">
        <v>82</v>
      </c>
      <c r="H88" s="35" t="s">
        <v>67</v>
      </c>
      <c r="I88" s="40" t="s">
        <v>278</v>
      </c>
      <c r="J88" s="37"/>
      <c r="K88" s="55">
        <f>K89</f>
        <v>794.8</v>
      </c>
    </row>
    <row r="89" spans="1:11" ht="47.25" customHeight="1">
      <c r="A89" s="177" t="s">
        <v>131</v>
      </c>
      <c r="B89" s="180"/>
      <c r="C89" s="180"/>
      <c r="D89" s="180"/>
      <c r="E89" s="181"/>
      <c r="F89" s="27">
        <v>835</v>
      </c>
      <c r="G89" s="23" t="s">
        <v>82</v>
      </c>
      <c r="H89" s="35" t="s">
        <v>67</v>
      </c>
      <c r="I89" s="40" t="s">
        <v>278</v>
      </c>
      <c r="J89" s="37" t="s">
        <v>104</v>
      </c>
      <c r="K89" s="55">
        <v>794.8</v>
      </c>
    </row>
    <row r="90" spans="1:11" ht="42" customHeight="1">
      <c r="A90" s="159" t="s">
        <v>198</v>
      </c>
      <c r="B90" s="160"/>
      <c r="C90" s="160"/>
      <c r="D90" s="160"/>
      <c r="E90" s="161"/>
      <c r="F90" s="27">
        <v>835</v>
      </c>
      <c r="G90" s="23" t="s">
        <v>82</v>
      </c>
      <c r="H90" s="23" t="s">
        <v>67</v>
      </c>
      <c r="I90" s="23" t="s">
        <v>280</v>
      </c>
      <c r="J90" s="23"/>
      <c r="K90" s="55">
        <f>K91</f>
        <v>1018.1</v>
      </c>
    </row>
    <row r="91" spans="1:11" ht="45.75" customHeight="1">
      <c r="A91" s="177" t="s">
        <v>131</v>
      </c>
      <c r="B91" s="180"/>
      <c r="C91" s="180"/>
      <c r="D91" s="180"/>
      <c r="E91" s="181"/>
      <c r="F91" s="27">
        <v>835</v>
      </c>
      <c r="G91" s="23" t="s">
        <v>82</v>
      </c>
      <c r="H91" s="23" t="s">
        <v>67</v>
      </c>
      <c r="I91" s="23" t="s">
        <v>280</v>
      </c>
      <c r="J91" s="23" t="s">
        <v>104</v>
      </c>
      <c r="K91" s="55">
        <v>1018.1</v>
      </c>
    </row>
    <row r="92" spans="1:11" ht="16.5" customHeight="1">
      <c r="A92" s="182" t="s">
        <v>268</v>
      </c>
      <c r="B92" s="183"/>
      <c r="C92" s="183"/>
      <c r="D92" s="183"/>
      <c r="E92" s="184"/>
      <c r="F92" s="21">
        <v>835</v>
      </c>
      <c r="G92" s="22" t="s">
        <v>272</v>
      </c>
      <c r="H92" s="22"/>
      <c r="I92" s="74"/>
      <c r="J92" s="22"/>
      <c r="K92" s="75">
        <f>K93</f>
        <v>18.8</v>
      </c>
    </row>
    <row r="93" spans="1:11" ht="21" customHeight="1">
      <c r="A93" s="177" t="s">
        <v>269</v>
      </c>
      <c r="B93" s="180"/>
      <c r="C93" s="180"/>
      <c r="D93" s="180"/>
      <c r="E93" s="181"/>
      <c r="F93" s="27">
        <v>835</v>
      </c>
      <c r="G93" s="23" t="s">
        <v>272</v>
      </c>
      <c r="H93" s="23" t="s">
        <v>272</v>
      </c>
      <c r="I93" s="39"/>
      <c r="J93" s="23"/>
      <c r="K93" s="55">
        <f>18.8</f>
        <v>18.8</v>
      </c>
    </row>
    <row r="94" spans="1:11" ht="17.25" customHeight="1">
      <c r="A94" s="177" t="s">
        <v>270</v>
      </c>
      <c r="B94" s="180"/>
      <c r="C94" s="180"/>
      <c r="D94" s="180"/>
      <c r="E94" s="181"/>
      <c r="F94" s="27">
        <v>835</v>
      </c>
      <c r="G94" s="23" t="s">
        <v>272</v>
      </c>
      <c r="H94" s="23" t="s">
        <v>272</v>
      </c>
      <c r="I94" s="39" t="s">
        <v>273</v>
      </c>
      <c r="J94" s="23"/>
      <c r="K94" s="55">
        <v>18.8</v>
      </c>
    </row>
    <row r="95" spans="1:11" ht="20.25" customHeight="1">
      <c r="A95" s="177" t="s">
        <v>271</v>
      </c>
      <c r="B95" s="180"/>
      <c r="C95" s="180"/>
      <c r="D95" s="180"/>
      <c r="E95" s="181"/>
      <c r="F95" s="27">
        <v>835</v>
      </c>
      <c r="G95" s="23" t="s">
        <v>272</v>
      </c>
      <c r="H95" s="23" t="s">
        <v>272</v>
      </c>
      <c r="I95" s="39" t="s">
        <v>275</v>
      </c>
      <c r="J95" s="23"/>
      <c r="K95" s="55">
        <v>18.8</v>
      </c>
    </row>
    <row r="96" spans="1:11" ht="42" customHeight="1">
      <c r="A96" s="177" t="s">
        <v>131</v>
      </c>
      <c r="B96" s="180"/>
      <c r="C96" s="180"/>
      <c r="D96" s="180"/>
      <c r="E96" s="181"/>
      <c r="F96" s="27">
        <v>835</v>
      </c>
      <c r="G96" s="23" t="s">
        <v>272</v>
      </c>
      <c r="H96" s="23" t="s">
        <v>272</v>
      </c>
      <c r="I96" s="39" t="s">
        <v>275</v>
      </c>
      <c r="J96" s="23" t="s">
        <v>104</v>
      </c>
      <c r="K96" s="55">
        <v>18.8</v>
      </c>
    </row>
    <row r="97" spans="1:11" ht="18" customHeight="1">
      <c r="A97" s="182" t="s">
        <v>129</v>
      </c>
      <c r="B97" s="183"/>
      <c r="C97" s="183"/>
      <c r="D97" s="183"/>
      <c r="E97" s="184"/>
      <c r="F97" s="27">
        <v>835</v>
      </c>
      <c r="G97" s="23" t="s">
        <v>95</v>
      </c>
      <c r="H97" s="23" t="s">
        <v>272</v>
      </c>
      <c r="I97" s="39"/>
      <c r="J97" s="23"/>
      <c r="K97" s="55">
        <f>ROUND(K98,1)</f>
        <v>1349.4</v>
      </c>
    </row>
    <row r="98" spans="1:11" ht="18" customHeight="1">
      <c r="A98" s="177" t="s">
        <v>130</v>
      </c>
      <c r="B98" s="180"/>
      <c r="C98" s="180"/>
      <c r="D98" s="180"/>
      <c r="E98" s="181"/>
      <c r="F98" s="27">
        <v>835</v>
      </c>
      <c r="G98" s="23" t="s">
        <v>95</v>
      </c>
      <c r="H98" s="23" t="s">
        <v>65</v>
      </c>
      <c r="I98" s="33"/>
      <c r="J98" s="23"/>
      <c r="K98" s="55">
        <f>K99+K103</f>
        <v>1349.4</v>
      </c>
    </row>
    <row r="99" spans="1:11" ht="16.5" customHeight="1">
      <c r="A99" s="177" t="s">
        <v>145</v>
      </c>
      <c r="B99" s="180"/>
      <c r="C99" s="180"/>
      <c r="D99" s="180"/>
      <c r="E99" s="181"/>
      <c r="F99" s="27">
        <v>835</v>
      </c>
      <c r="G99" s="23" t="s">
        <v>95</v>
      </c>
      <c r="H99" s="23" t="s">
        <v>65</v>
      </c>
      <c r="I99" s="23" t="s">
        <v>276</v>
      </c>
      <c r="J99" s="23"/>
      <c r="K99" s="55">
        <f>K100</f>
        <v>1349.4</v>
      </c>
    </row>
    <row r="100" spans="1:11" ht="42.75" customHeight="1">
      <c r="A100" s="159" t="s">
        <v>200</v>
      </c>
      <c r="B100" s="160"/>
      <c r="C100" s="160"/>
      <c r="D100" s="160"/>
      <c r="E100" s="161"/>
      <c r="F100" s="27">
        <v>835</v>
      </c>
      <c r="G100" s="23" t="s">
        <v>95</v>
      </c>
      <c r="H100" s="23" t="s">
        <v>65</v>
      </c>
      <c r="I100" s="23" t="s">
        <v>283</v>
      </c>
      <c r="J100" s="23"/>
      <c r="K100" s="55">
        <f>K101</f>
        <v>1349.4</v>
      </c>
    </row>
    <row r="101" spans="1:11" ht="39.75" customHeight="1">
      <c r="A101" s="177" t="s">
        <v>153</v>
      </c>
      <c r="B101" s="180"/>
      <c r="C101" s="180"/>
      <c r="D101" s="180"/>
      <c r="E101" s="181"/>
      <c r="F101" s="27">
        <v>835</v>
      </c>
      <c r="G101" s="23" t="s">
        <v>95</v>
      </c>
      <c r="H101" s="23" t="s">
        <v>65</v>
      </c>
      <c r="I101" s="23" t="s">
        <v>241</v>
      </c>
      <c r="J101" s="23"/>
      <c r="K101" s="55">
        <f>K102</f>
        <v>1349.4</v>
      </c>
    </row>
    <row r="102" spans="1:11" ht="15.75" customHeight="1">
      <c r="A102" s="177" t="s">
        <v>91</v>
      </c>
      <c r="B102" s="180"/>
      <c r="C102" s="180"/>
      <c r="D102" s="180"/>
      <c r="E102" s="181"/>
      <c r="F102" s="41">
        <v>835</v>
      </c>
      <c r="G102" s="23" t="s">
        <v>95</v>
      </c>
      <c r="H102" s="23" t="s">
        <v>65</v>
      </c>
      <c r="I102" s="23" t="s">
        <v>241</v>
      </c>
      <c r="J102" s="23" t="s">
        <v>119</v>
      </c>
      <c r="K102" s="55">
        <v>1349.4</v>
      </c>
    </row>
    <row r="103" spans="1:11" ht="27" customHeight="1" hidden="1">
      <c r="A103" s="177" t="s">
        <v>154</v>
      </c>
      <c r="B103" s="180"/>
      <c r="C103" s="180"/>
      <c r="D103" s="180"/>
      <c r="E103" s="181"/>
      <c r="F103" s="41">
        <v>835</v>
      </c>
      <c r="G103" s="23" t="s">
        <v>95</v>
      </c>
      <c r="H103" s="23" t="s">
        <v>65</v>
      </c>
      <c r="I103" s="23" t="s">
        <v>163</v>
      </c>
      <c r="J103" s="23"/>
      <c r="K103" s="55">
        <f>K104+K106</f>
        <v>0</v>
      </c>
    </row>
    <row r="104" spans="1:11" ht="15" customHeight="1" hidden="1">
      <c r="A104" s="177" t="s">
        <v>204</v>
      </c>
      <c r="B104" s="178"/>
      <c r="C104" s="178"/>
      <c r="D104" s="178"/>
      <c r="E104" s="179"/>
      <c r="F104" s="27">
        <v>835</v>
      </c>
      <c r="G104" s="23" t="s">
        <v>95</v>
      </c>
      <c r="H104" s="23" t="s">
        <v>65</v>
      </c>
      <c r="I104" s="23" t="s">
        <v>162</v>
      </c>
      <c r="J104" s="23"/>
      <c r="K104" s="55">
        <f>K105</f>
        <v>0</v>
      </c>
    </row>
    <row r="105" spans="1:11" ht="42" customHeight="1" hidden="1">
      <c r="A105" s="177" t="s">
        <v>131</v>
      </c>
      <c r="B105" s="180"/>
      <c r="C105" s="180"/>
      <c r="D105" s="180"/>
      <c r="E105" s="181"/>
      <c r="F105" s="31">
        <v>835</v>
      </c>
      <c r="G105" s="23" t="s">
        <v>95</v>
      </c>
      <c r="H105" s="23" t="s">
        <v>65</v>
      </c>
      <c r="I105" s="23" t="s">
        <v>162</v>
      </c>
      <c r="J105" s="23" t="s">
        <v>104</v>
      </c>
      <c r="K105" s="55"/>
    </row>
    <row r="106" spans="1:11" ht="42" customHeight="1" hidden="1">
      <c r="A106" s="159" t="s">
        <v>198</v>
      </c>
      <c r="B106" s="160"/>
      <c r="C106" s="160"/>
      <c r="D106" s="160"/>
      <c r="E106" s="161"/>
      <c r="F106" s="31">
        <v>835</v>
      </c>
      <c r="G106" s="23" t="s">
        <v>95</v>
      </c>
      <c r="H106" s="23" t="s">
        <v>65</v>
      </c>
      <c r="I106" s="23" t="s">
        <v>205</v>
      </c>
      <c r="J106" s="23"/>
      <c r="K106" s="55"/>
    </row>
    <row r="107" spans="1:11" ht="19.5" customHeight="1" hidden="1">
      <c r="A107" s="177" t="s">
        <v>91</v>
      </c>
      <c r="B107" s="180"/>
      <c r="C107" s="180"/>
      <c r="D107" s="180"/>
      <c r="E107" s="181"/>
      <c r="F107" s="31">
        <v>835</v>
      </c>
      <c r="G107" s="23" t="s">
        <v>95</v>
      </c>
      <c r="H107" s="23" t="s">
        <v>65</v>
      </c>
      <c r="I107" s="23" t="s">
        <v>205</v>
      </c>
      <c r="J107" s="23" t="s">
        <v>119</v>
      </c>
      <c r="K107" s="55"/>
    </row>
    <row r="108" spans="1:11" ht="19.5" customHeight="1">
      <c r="A108" s="182" t="s">
        <v>86</v>
      </c>
      <c r="B108" s="183"/>
      <c r="C108" s="183"/>
      <c r="D108" s="183"/>
      <c r="E108" s="184"/>
      <c r="F108" s="31">
        <v>835</v>
      </c>
      <c r="G108" s="23" t="s">
        <v>79</v>
      </c>
      <c r="H108" s="23"/>
      <c r="I108" s="23"/>
      <c r="J108" s="23"/>
      <c r="K108" s="55">
        <f>K109+K113</f>
        <v>329.4</v>
      </c>
    </row>
    <row r="109" spans="1:11" ht="18" customHeight="1">
      <c r="A109" s="177" t="s">
        <v>87</v>
      </c>
      <c r="B109" s="180"/>
      <c r="C109" s="180"/>
      <c r="D109" s="180"/>
      <c r="E109" s="181"/>
      <c r="F109" s="31">
        <v>835</v>
      </c>
      <c r="G109" s="23" t="s">
        <v>79</v>
      </c>
      <c r="H109" s="23" t="s">
        <v>65</v>
      </c>
      <c r="I109" s="23"/>
      <c r="J109" s="23"/>
      <c r="K109" s="55">
        <f>K110</f>
        <v>249.4</v>
      </c>
    </row>
    <row r="110" spans="1:11" ht="15.75" customHeight="1">
      <c r="A110" s="177" t="s">
        <v>115</v>
      </c>
      <c r="B110" s="180"/>
      <c r="C110" s="180"/>
      <c r="D110" s="180"/>
      <c r="E110" s="181"/>
      <c r="F110" s="31">
        <v>835</v>
      </c>
      <c r="G110" s="23" t="s">
        <v>79</v>
      </c>
      <c r="H110" s="23" t="s">
        <v>65</v>
      </c>
      <c r="I110" s="23" t="s">
        <v>232</v>
      </c>
      <c r="J110" s="23"/>
      <c r="K110" s="55">
        <f>K112</f>
        <v>249.4</v>
      </c>
    </row>
    <row r="111" spans="1:11" ht="19.5" customHeight="1">
      <c r="A111" s="207" t="s">
        <v>155</v>
      </c>
      <c r="B111" s="208"/>
      <c r="C111" s="208"/>
      <c r="D111" s="208"/>
      <c r="E111" s="209"/>
      <c r="F111" s="31">
        <v>835</v>
      </c>
      <c r="G111" s="34" t="s">
        <v>79</v>
      </c>
      <c r="H111" s="34" t="s">
        <v>65</v>
      </c>
      <c r="I111" s="23" t="s">
        <v>231</v>
      </c>
      <c r="J111" s="34"/>
      <c r="K111" s="57">
        <f>K112</f>
        <v>249.4</v>
      </c>
    </row>
    <row r="112" spans="1:11" ht="23.25" customHeight="1">
      <c r="A112" s="207" t="s">
        <v>116</v>
      </c>
      <c r="B112" s="208"/>
      <c r="C112" s="208"/>
      <c r="D112" s="208"/>
      <c r="E112" s="209"/>
      <c r="F112" s="7">
        <v>835</v>
      </c>
      <c r="G112" s="34" t="s">
        <v>79</v>
      </c>
      <c r="H112" s="34" t="s">
        <v>65</v>
      </c>
      <c r="I112" s="23" t="s">
        <v>310</v>
      </c>
      <c r="J112" s="34" t="s">
        <v>230</v>
      </c>
      <c r="K112" s="57">
        <v>249.4</v>
      </c>
    </row>
    <row r="113" spans="1:11" ht="19.5" customHeight="1">
      <c r="A113" s="177" t="s">
        <v>186</v>
      </c>
      <c r="B113" s="178"/>
      <c r="C113" s="178"/>
      <c r="D113" s="178"/>
      <c r="E113" s="179"/>
      <c r="F113" s="7">
        <v>835</v>
      </c>
      <c r="G113" s="34" t="s">
        <v>79</v>
      </c>
      <c r="H113" s="34" t="s">
        <v>67</v>
      </c>
      <c r="I113" s="23"/>
      <c r="J113" s="34"/>
      <c r="K113" s="57">
        <f>K114</f>
        <v>80</v>
      </c>
    </row>
    <row r="114" spans="1:11" ht="28.5" customHeight="1">
      <c r="A114" s="177" t="s">
        <v>185</v>
      </c>
      <c r="B114" s="178"/>
      <c r="C114" s="178"/>
      <c r="D114" s="178"/>
      <c r="E114" s="179"/>
      <c r="F114" s="7">
        <v>835</v>
      </c>
      <c r="G114" s="34" t="s">
        <v>79</v>
      </c>
      <c r="H114" s="34" t="s">
        <v>67</v>
      </c>
      <c r="I114" s="23" t="s">
        <v>309</v>
      </c>
      <c r="J114" s="34"/>
      <c r="K114" s="57">
        <f>K115</f>
        <v>80</v>
      </c>
    </row>
    <row r="115" spans="1:11" ht="51" customHeight="1">
      <c r="A115" s="177" t="s">
        <v>189</v>
      </c>
      <c r="B115" s="178"/>
      <c r="C115" s="178"/>
      <c r="D115" s="178"/>
      <c r="E115" s="179"/>
      <c r="F115" s="7">
        <v>835</v>
      </c>
      <c r="G115" s="34" t="s">
        <v>79</v>
      </c>
      <c r="H115" s="34" t="s">
        <v>67</v>
      </c>
      <c r="I115" s="23" t="s">
        <v>308</v>
      </c>
      <c r="J115" s="34"/>
      <c r="K115" s="57">
        <f>K116</f>
        <v>80</v>
      </c>
    </row>
    <row r="116" spans="1:11" ht="16.5" customHeight="1">
      <c r="A116" s="177" t="s">
        <v>187</v>
      </c>
      <c r="B116" s="178"/>
      <c r="C116" s="178"/>
      <c r="D116" s="178"/>
      <c r="E116" s="179"/>
      <c r="F116" s="7">
        <v>835</v>
      </c>
      <c r="G116" s="34" t="s">
        <v>79</v>
      </c>
      <c r="H116" s="34" t="s">
        <v>67</v>
      </c>
      <c r="I116" s="23" t="s">
        <v>308</v>
      </c>
      <c r="J116" s="34" t="s">
        <v>188</v>
      </c>
      <c r="K116" s="57">
        <v>80</v>
      </c>
    </row>
    <row r="117" spans="1:11" ht="15.75" customHeight="1">
      <c r="A117" s="182" t="s">
        <v>84</v>
      </c>
      <c r="B117" s="180"/>
      <c r="C117" s="180"/>
      <c r="D117" s="180"/>
      <c r="E117" s="181"/>
      <c r="F117" s="7">
        <v>835</v>
      </c>
      <c r="G117" s="23" t="s">
        <v>72</v>
      </c>
      <c r="H117" s="23"/>
      <c r="I117" s="23"/>
      <c r="J117" s="23"/>
      <c r="K117" s="55">
        <f>K118</f>
        <v>2565.3999999999996</v>
      </c>
    </row>
    <row r="118" spans="1:11" ht="16.5" customHeight="1">
      <c r="A118" s="194" t="s">
        <v>85</v>
      </c>
      <c r="B118" s="194"/>
      <c r="C118" s="194"/>
      <c r="D118" s="194"/>
      <c r="E118" s="194"/>
      <c r="F118" s="7">
        <v>835</v>
      </c>
      <c r="G118" s="23" t="s">
        <v>72</v>
      </c>
      <c r="H118" s="23" t="s">
        <v>65</v>
      </c>
      <c r="I118" s="23"/>
      <c r="J118" s="23"/>
      <c r="K118" s="55">
        <f>K119</f>
        <v>2565.3999999999996</v>
      </c>
    </row>
    <row r="119" spans="1:11" ht="27" customHeight="1">
      <c r="A119" s="171" t="s">
        <v>154</v>
      </c>
      <c r="B119" s="172"/>
      <c r="C119" s="172"/>
      <c r="D119" s="172"/>
      <c r="E119" s="173"/>
      <c r="F119" s="7">
        <v>835</v>
      </c>
      <c r="G119" s="23" t="s">
        <v>72</v>
      </c>
      <c r="H119" s="23" t="s">
        <v>65</v>
      </c>
      <c r="I119" s="23" t="s">
        <v>307</v>
      </c>
      <c r="J119" s="23"/>
      <c r="K119" s="55">
        <f>K120</f>
        <v>2565.3999999999996</v>
      </c>
    </row>
    <row r="120" spans="1:11" ht="27.75" customHeight="1">
      <c r="A120" s="194" t="s">
        <v>117</v>
      </c>
      <c r="B120" s="194"/>
      <c r="C120" s="194"/>
      <c r="D120" s="194"/>
      <c r="E120" s="194"/>
      <c r="F120" s="7">
        <v>835</v>
      </c>
      <c r="G120" s="23" t="s">
        <v>72</v>
      </c>
      <c r="H120" s="23" t="s">
        <v>65</v>
      </c>
      <c r="I120" s="23" t="s">
        <v>225</v>
      </c>
      <c r="J120" s="23"/>
      <c r="K120" s="55">
        <f>K122+K123+K124+K125</f>
        <v>2565.3999999999996</v>
      </c>
    </row>
    <row r="121" spans="1:13" ht="1.5" customHeight="1" hidden="1">
      <c r="A121" s="223" t="s">
        <v>133</v>
      </c>
      <c r="B121" s="223"/>
      <c r="C121" s="223"/>
      <c r="D121" s="223"/>
      <c r="E121" s="223"/>
      <c r="F121" s="7">
        <v>835</v>
      </c>
      <c r="G121" s="23" t="s">
        <v>72</v>
      </c>
      <c r="H121" s="23" t="s">
        <v>65</v>
      </c>
      <c r="I121" s="23" t="s">
        <v>158</v>
      </c>
      <c r="J121" s="23" t="s">
        <v>118</v>
      </c>
      <c r="K121" s="47">
        <v>1619</v>
      </c>
      <c r="M121" s="24"/>
    </row>
    <row r="122" spans="1:13" ht="24.75" customHeight="1">
      <c r="A122" s="177" t="s">
        <v>208</v>
      </c>
      <c r="B122" s="180"/>
      <c r="C122" s="180"/>
      <c r="D122" s="180"/>
      <c r="E122" s="181"/>
      <c r="F122" s="7">
        <v>835</v>
      </c>
      <c r="G122" s="23" t="s">
        <v>72</v>
      </c>
      <c r="H122" s="23" t="s">
        <v>65</v>
      </c>
      <c r="I122" s="23" t="s">
        <v>306</v>
      </c>
      <c r="J122" s="23" t="s">
        <v>118</v>
      </c>
      <c r="K122" s="47">
        <v>1505.6</v>
      </c>
      <c r="M122" s="24"/>
    </row>
    <row r="123" spans="1:11" ht="44.25" customHeight="1">
      <c r="A123" s="223" t="s">
        <v>131</v>
      </c>
      <c r="B123" s="223"/>
      <c r="C123" s="223"/>
      <c r="D123" s="223"/>
      <c r="E123" s="223"/>
      <c r="F123" s="7">
        <v>835</v>
      </c>
      <c r="G123" s="23" t="s">
        <v>72</v>
      </c>
      <c r="H123" s="23" t="s">
        <v>65</v>
      </c>
      <c r="I123" s="23" t="s">
        <v>306</v>
      </c>
      <c r="J123" s="23" t="s">
        <v>104</v>
      </c>
      <c r="K123" s="47">
        <v>554.8</v>
      </c>
    </row>
    <row r="124" spans="1:11" ht="15.75" customHeight="1">
      <c r="A124" s="223" t="s">
        <v>105</v>
      </c>
      <c r="B124" s="223"/>
      <c r="C124" s="223"/>
      <c r="D124" s="223"/>
      <c r="E124" s="223"/>
      <c r="F124" s="7">
        <v>835</v>
      </c>
      <c r="G124" s="23" t="s">
        <v>72</v>
      </c>
      <c r="H124" s="23" t="s">
        <v>65</v>
      </c>
      <c r="I124" s="23" t="s">
        <v>306</v>
      </c>
      <c r="J124" s="23" t="s">
        <v>106</v>
      </c>
      <c r="K124" s="47">
        <v>5</v>
      </c>
    </row>
    <row r="125" spans="1:11" ht="43.5" customHeight="1">
      <c r="A125" s="191" t="s">
        <v>198</v>
      </c>
      <c r="B125" s="191"/>
      <c r="C125" s="191"/>
      <c r="D125" s="191"/>
      <c r="E125" s="191"/>
      <c r="F125" s="7">
        <v>835</v>
      </c>
      <c r="G125" s="23" t="s">
        <v>72</v>
      </c>
      <c r="H125" s="23" t="s">
        <v>65</v>
      </c>
      <c r="I125" s="23" t="s">
        <v>284</v>
      </c>
      <c r="J125" s="23"/>
      <c r="K125" s="47">
        <f>K126</f>
        <v>500</v>
      </c>
    </row>
    <row r="126" spans="1:13" ht="13.5" customHeight="1">
      <c r="A126" s="223" t="s">
        <v>91</v>
      </c>
      <c r="B126" s="223"/>
      <c r="C126" s="223"/>
      <c r="D126" s="223"/>
      <c r="E126" s="223"/>
      <c r="F126" s="27">
        <v>835</v>
      </c>
      <c r="G126" s="23" t="s">
        <v>72</v>
      </c>
      <c r="H126" s="23" t="s">
        <v>65</v>
      </c>
      <c r="I126" s="23" t="s">
        <v>284</v>
      </c>
      <c r="J126" s="23" t="s">
        <v>104</v>
      </c>
      <c r="K126" s="47">
        <v>500</v>
      </c>
      <c r="M126" s="24"/>
    </row>
    <row r="127" spans="1:13" ht="12.75">
      <c r="A127" s="170" t="s">
        <v>88</v>
      </c>
      <c r="B127" s="170"/>
      <c r="C127" s="170"/>
      <c r="D127" s="170"/>
      <c r="E127" s="170"/>
      <c r="F127" s="32"/>
      <c r="G127" s="21"/>
      <c r="H127" s="21"/>
      <c r="I127" s="21"/>
      <c r="J127" s="21"/>
      <c r="K127" s="46">
        <f>K12+K56+K62+K67+K78+K97+K108+K117+K92</f>
        <v>12421.3</v>
      </c>
      <c r="M127" s="25"/>
    </row>
    <row r="132" ht="12.75">
      <c r="L132" s="24"/>
    </row>
  </sheetData>
  <sheetProtection/>
  <mergeCells count="119">
    <mergeCell ref="A95:E95"/>
    <mergeCell ref="A97:E97"/>
    <mergeCell ref="A73:E73"/>
    <mergeCell ref="A75:E75"/>
    <mergeCell ref="A76:E76"/>
    <mergeCell ref="A25:E25"/>
    <mergeCell ref="A26:E26"/>
    <mergeCell ref="A27:E27"/>
    <mergeCell ref="A54:E54"/>
    <mergeCell ref="A55:E55"/>
    <mergeCell ref="A87:E87"/>
    <mergeCell ref="A123:E123"/>
    <mergeCell ref="A124:E124"/>
    <mergeCell ref="A125:E125"/>
    <mergeCell ref="A126:E126"/>
    <mergeCell ref="A88:E88"/>
    <mergeCell ref="A106:E106"/>
    <mergeCell ref="A107:E107"/>
    <mergeCell ref="A116:E116"/>
    <mergeCell ref="A117:E117"/>
    <mergeCell ref="A127:E127"/>
    <mergeCell ref="A122:E122"/>
    <mergeCell ref="A23:E23"/>
    <mergeCell ref="A112:E112"/>
    <mergeCell ref="A82:E82"/>
    <mergeCell ref="A115:E115"/>
    <mergeCell ref="A70:E70"/>
    <mergeCell ref="A121:E121"/>
    <mergeCell ref="A72:E72"/>
    <mergeCell ref="A74:E74"/>
    <mergeCell ref="A96:E96"/>
    <mergeCell ref="A98:E98"/>
    <mergeCell ref="A113:E113"/>
    <mergeCell ref="A104:E104"/>
    <mergeCell ref="A91:E91"/>
    <mergeCell ref="A111:E111"/>
    <mergeCell ref="A110:E110"/>
    <mergeCell ref="A92:E92"/>
    <mergeCell ref="A93:E93"/>
    <mergeCell ref="A94:E94"/>
    <mergeCell ref="A83:E83"/>
    <mergeCell ref="A100:E100"/>
    <mergeCell ref="A102:E102"/>
    <mergeCell ref="A120:E120"/>
    <mergeCell ref="A118:E118"/>
    <mergeCell ref="A114:E114"/>
    <mergeCell ref="A99:E99"/>
    <mergeCell ref="A105:E105"/>
    <mergeCell ref="A84:E84"/>
    <mergeCell ref="A85:E85"/>
    <mergeCell ref="A80:E80"/>
    <mergeCell ref="A81:E81"/>
    <mergeCell ref="A119:E119"/>
    <mergeCell ref="A103:E103"/>
    <mergeCell ref="A101:E101"/>
    <mergeCell ref="A86:E86"/>
    <mergeCell ref="A89:E89"/>
    <mergeCell ref="A90:E90"/>
    <mergeCell ref="A108:E108"/>
    <mergeCell ref="A109:E109"/>
    <mergeCell ref="A77:E77"/>
    <mergeCell ref="A79:E79"/>
    <mergeCell ref="A78:E78"/>
    <mergeCell ref="A64:E64"/>
    <mergeCell ref="A65:E65"/>
    <mergeCell ref="A66:E66"/>
    <mergeCell ref="A69:E69"/>
    <mergeCell ref="A71:E71"/>
    <mergeCell ref="A58:E58"/>
    <mergeCell ref="A67:E67"/>
    <mergeCell ref="A68:E68"/>
    <mergeCell ref="A61:E61"/>
    <mergeCell ref="A62:E62"/>
    <mergeCell ref="A63:E63"/>
    <mergeCell ref="A59:E59"/>
    <mergeCell ref="A60:E60"/>
    <mergeCell ref="A56:E56"/>
    <mergeCell ref="A47:E47"/>
    <mergeCell ref="A48:E48"/>
    <mergeCell ref="A49:E49"/>
    <mergeCell ref="A50:E50"/>
    <mergeCell ref="A57:E57"/>
    <mergeCell ref="A44:E44"/>
    <mergeCell ref="A34:E34"/>
    <mergeCell ref="A45:E45"/>
    <mergeCell ref="A51:E51"/>
    <mergeCell ref="A52:E52"/>
    <mergeCell ref="A53:E53"/>
    <mergeCell ref="A46:E46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8:K8"/>
    <mergeCell ref="A10:E10"/>
    <mergeCell ref="A11:E11"/>
    <mergeCell ref="A13:E13"/>
    <mergeCell ref="A12:E12"/>
    <mergeCell ref="A19:E19"/>
    <mergeCell ref="A14:E14"/>
    <mergeCell ref="A24:E24"/>
    <mergeCell ref="A32:E32"/>
    <mergeCell ref="A33:E33"/>
    <mergeCell ref="A28:E28"/>
    <mergeCell ref="A29:E29"/>
    <mergeCell ref="A30:E30"/>
    <mergeCell ref="A31:E31"/>
    <mergeCell ref="A20:E20"/>
    <mergeCell ref="A15:E15"/>
    <mergeCell ref="A16:E16"/>
    <mergeCell ref="A17:E17"/>
    <mergeCell ref="A18:E18"/>
    <mergeCell ref="A22:E22"/>
    <mergeCell ref="A21:E21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2015-11-18T07:18:54Z</cp:lastPrinted>
  <dcterms:created xsi:type="dcterms:W3CDTF">1996-10-08T23:32:33Z</dcterms:created>
  <dcterms:modified xsi:type="dcterms:W3CDTF">2015-11-18T08:02:53Z</dcterms:modified>
  <cp:category/>
  <cp:version/>
  <cp:contentType/>
  <cp:contentStatus/>
</cp:coreProperties>
</file>